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Jayden\Desktop\"/>
    </mc:Choice>
  </mc:AlternateContent>
  <xr:revisionPtr revIDLastSave="0" documentId="8_{914E4D46-205A-4A86-8C8B-DC37B8FBD3F7}" xr6:coauthVersionLast="47" xr6:coauthVersionMax="47" xr10:uidLastSave="{00000000-0000-0000-0000-000000000000}"/>
  <bookViews>
    <workbookView xWindow="28680" yWindow="-8835" windowWidth="51840" windowHeight="21120" xr2:uid="{20411321-AFCD-4868-B98F-46E156A7C3B2}"/>
  </bookViews>
  <sheets>
    <sheet name="Crown" sheetId="1" r:id="rId1"/>
  </sheets>
  <externalReferences>
    <externalReference r:id="rId2"/>
  </externalReferences>
  <definedNames>
    <definedName name="_xlnm._FilterDatabase" localSheetId="0" hidden="1">Crown!$A$2:$T$75</definedName>
    <definedName name="Dealer">#REF!</definedName>
    <definedName name="DemoKits">#REF!</definedName>
    <definedName name="Dist">#REF!</definedName>
    <definedName name="Edit01">#REF!</definedName>
    <definedName name="MAP">#REF!</definedName>
    <definedName name="New">#REF!</definedName>
    <definedName name="Price">#REF!</definedName>
    <definedName name="Price1">#REF!</definedName>
    <definedName name="Retail">#REF!</definedName>
    <definedName name="SAPdata">#REF!</definedName>
    <definedName name="THRI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5" i="1" l="1"/>
  <c r="S75" i="1"/>
  <c r="R75" i="1"/>
  <c r="Q75" i="1"/>
  <c r="P75" i="1"/>
  <c r="O75" i="1"/>
  <c r="N75" i="1"/>
  <c r="M75" i="1"/>
  <c r="L75" i="1"/>
  <c r="K75" i="1"/>
  <c r="J75" i="1"/>
  <c r="I75" i="1"/>
  <c r="H75" i="1"/>
  <c r="G75" i="1"/>
  <c r="F75" i="1"/>
  <c r="E75" i="1"/>
  <c r="D75" i="1"/>
  <c r="C75" i="1"/>
  <c r="B75" i="1"/>
  <c r="T74" i="1"/>
  <c r="S74" i="1"/>
  <c r="R74" i="1"/>
  <c r="Q74" i="1"/>
  <c r="P74" i="1"/>
  <c r="O74" i="1"/>
  <c r="N74" i="1"/>
  <c r="M74" i="1"/>
  <c r="L74" i="1"/>
  <c r="K74" i="1"/>
  <c r="J74" i="1"/>
  <c r="I74" i="1"/>
  <c r="H74" i="1"/>
  <c r="G74" i="1"/>
  <c r="F74" i="1"/>
  <c r="E74" i="1"/>
  <c r="D74" i="1"/>
  <c r="C74" i="1"/>
  <c r="B74" i="1"/>
  <c r="T73" i="1"/>
  <c r="S73" i="1"/>
  <c r="R73" i="1"/>
  <c r="Q73" i="1"/>
  <c r="P73" i="1"/>
  <c r="O73" i="1"/>
  <c r="N73" i="1"/>
  <c r="M73" i="1"/>
  <c r="L73" i="1"/>
  <c r="K73" i="1"/>
  <c r="J73" i="1"/>
  <c r="I73" i="1"/>
  <c r="H73" i="1"/>
  <c r="G73" i="1"/>
  <c r="F73" i="1"/>
  <c r="E73" i="1"/>
  <c r="D73" i="1"/>
  <c r="C73" i="1"/>
  <c r="B73" i="1"/>
  <c r="T72" i="1"/>
  <c r="S72" i="1"/>
  <c r="R72" i="1"/>
  <c r="Q72" i="1"/>
  <c r="P72" i="1"/>
  <c r="O72" i="1"/>
  <c r="N72" i="1"/>
  <c r="M72" i="1"/>
  <c r="L72" i="1"/>
  <c r="K72" i="1"/>
  <c r="J72" i="1"/>
  <c r="I72" i="1"/>
  <c r="H72" i="1"/>
  <c r="G72" i="1"/>
  <c r="F72" i="1"/>
  <c r="E72" i="1"/>
  <c r="D72" i="1"/>
  <c r="C72" i="1"/>
  <c r="B72" i="1"/>
  <c r="T71" i="1"/>
  <c r="S71" i="1"/>
  <c r="R71" i="1"/>
  <c r="Q71" i="1"/>
  <c r="P71" i="1"/>
  <c r="O71" i="1"/>
  <c r="N71" i="1"/>
  <c r="M71" i="1"/>
  <c r="L71" i="1"/>
  <c r="K71" i="1"/>
  <c r="J71" i="1"/>
  <c r="I71" i="1"/>
  <c r="H71" i="1"/>
  <c r="G71" i="1"/>
  <c r="F71" i="1"/>
  <c r="E71" i="1"/>
  <c r="D71" i="1"/>
  <c r="C71" i="1"/>
  <c r="B71" i="1"/>
  <c r="T70" i="1"/>
  <c r="S70" i="1"/>
  <c r="R70" i="1"/>
  <c r="Q70" i="1"/>
  <c r="P70" i="1"/>
  <c r="O70" i="1"/>
  <c r="N70" i="1"/>
  <c r="M70" i="1"/>
  <c r="L70" i="1"/>
  <c r="K70" i="1"/>
  <c r="J70" i="1"/>
  <c r="I70" i="1"/>
  <c r="H70" i="1"/>
  <c r="G70" i="1"/>
  <c r="F70" i="1"/>
  <c r="E70" i="1"/>
  <c r="D70" i="1"/>
  <c r="C70" i="1"/>
  <c r="B70" i="1"/>
  <c r="T69" i="1"/>
  <c r="S69" i="1"/>
  <c r="R69" i="1"/>
  <c r="Q69" i="1"/>
  <c r="P69" i="1"/>
  <c r="O69" i="1"/>
  <c r="N69" i="1"/>
  <c r="M69" i="1"/>
  <c r="L69" i="1"/>
  <c r="K69" i="1"/>
  <c r="J69" i="1"/>
  <c r="I69" i="1"/>
  <c r="H69" i="1"/>
  <c r="G69" i="1"/>
  <c r="F69" i="1"/>
  <c r="E69" i="1"/>
  <c r="D69" i="1"/>
  <c r="C69" i="1"/>
  <c r="B69" i="1"/>
  <c r="T68" i="1"/>
  <c r="S68" i="1"/>
  <c r="R68" i="1"/>
  <c r="Q68" i="1"/>
  <c r="P68" i="1"/>
  <c r="O68" i="1"/>
  <c r="N68" i="1"/>
  <c r="M68" i="1"/>
  <c r="L68" i="1"/>
  <c r="K68" i="1"/>
  <c r="J68" i="1"/>
  <c r="I68" i="1"/>
  <c r="H68" i="1"/>
  <c r="G68" i="1"/>
  <c r="F68" i="1"/>
  <c r="E68" i="1"/>
  <c r="D68" i="1"/>
  <c r="C68" i="1"/>
  <c r="B68" i="1"/>
  <c r="T67" i="1"/>
  <c r="S67" i="1"/>
  <c r="R67" i="1"/>
  <c r="Q67" i="1"/>
  <c r="P67" i="1"/>
  <c r="O67" i="1"/>
  <c r="N67" i="1"/>
  <c r="M67" i="1"/>
  <c r="L67" i="1"/>
  <c r="K67" i="1"/>
  <c r="J67" i="1"/>
  <c r="I67" i="1"/>
  <c r="H67" i="1"/>
  <c r="G67" i="1"/>
  <c r="F67" i="1"/>
  <c r="E67" i="1"/>
  <c r="D67" i="1"/>
  <c r="C67" i="1"/>
  <c r="B67" i="1"/>
  <c r="T66" i="1"/>
  <c r="S66" i="1"/>
  <c r="R66" i="1"/>
  <c r="Q66" i="1"/>
  <c r="P66" i="1"/>
  <c r="O66" i="1"/>
  <c r="N66" i="1"/>
  <c r="M66" i="1"/>
  <c r="L66" i="1"/>
  <c r="K66" i="1"/>
  <c r="J66" i="1"/>
  <c r="I66" i="1"/>
  <c r="H66" i="1"/>
  <c r="G66" i="1"/>
  <c r="F66" i="1"/>
  <c r="E66" i="1"/>
  <c r="D66" i="1"/>
  <c r="C66" i="1"/>
  <c r="B66" i="1"/>
  <c r="T65" i="1"/>
  <c r="S65" i="1"/>
  <c r="R65" i="1"/>
  <c r="Q65" i="1"/>
  <c r="P65" i="1"/>
  <c r="O65" i="1"/>
  <c r="N65" i="1"/>
  <c r="M65" i="1"/>
  <c r="L65" i="1"/>
  <c r="K65" i="1"/>
  <c r="J65" i="1"/>
  <c r="I65" i="1"/>
  <c r="H65" i="1"/>
  <c r="G65" i="1"/>
  <c r="F65" i="1"/>
  <c r="E65" i="1"/>
  <c r="D65" i="1"/>
  <c r="C65" i="1"/>
  <c r="B65" i="1"/>
  <c r="T64" i="1"/>
  <c r="S64" i="1"/>
  <c r="R64" i="1"/>
  <c r="Q64" i="1"/>
  <c r="P64" i="1"/>
  <c r="O64" i="1"/>
  <c r="N64" i="1"/>
  <c r="M64" i="1"/>
  <c r="L64" i="1"/>
  <c r="K64" i="1"/>
  <c r="J64" i="1"/>
  <c r="I64" i="1"/>
  <c r="H64" i="1"/>
  <c r="G64" i="1"/>
  <c r="F64" i="1"/>
  <c r="E64" i="1"/>
  <c r="D64" i="1"/>
  <c r="C64" i="1"/>
  <c r="B64" i="1"/>
  <c r="T63" i="1"/>
  <c r="S63" i="1"/>
  <c r="R63" i="1"/>
  <c r="Q63" i="1"/>
  <c r="P63" i="1"/>
  <c r="O63" i="1"/>
  <c r="N63" i="1"/>
  <c r="M63" i="1"/>
  <c r="L63" i="1"/>
  <c r="K63" i="1"/>
  <c r="J63" i="1"/>
  <c r="I63" i="1"/>
  <c r="H63" i="1"/>
  <c r="G63" i="1"/>
  <c r="F63" i="1"/>
  <c r="E63" i="1"/>
  <c r="D63" i="1"/>
  <c r="C63" i="1"/>
  <c r="B63" i="1"/>
  <c r="T62" i="1"/>
  <c r="S62" i="1"/>
  <c r="R62" i="1"/>
  <c r="Q62" i="1"/>
  <c r="P62" i="1"/>
  <c r="O62" i="1"/>
  <c r="N62" i="1"/>
  <c r="M62" i="1"/>
  <c r="L62" i="1"/>
  <c r="K62" i="1"/>
  <c r="J62" i="1"/>
  <c r="I62" i="1"/>
  <c r="H62" i="1"/>
  <c r="G62" i="1"/>
  <c r="F62" i="1"/>
  <c r="E62" i="1"/>
  <c r="D62" i="1"/>
  <c r="C62" i="1"/>
  <c r="B62" i="1"/>
  <c r="T61" i="1"/>
  <c r="S61" i="1"/>
  <c r="R61" i="1"/>
  <c r="Q61" i="1"/>
  <c r="P61" i="1"/>
  <c r="O61" i="1"/>
  <c r="N61" i="1"/>
  <c r="M61" i="1"/>
  <c r="L61" i="1"/>
  <c r="K61" i="1"/>
  <c r="J61" i="1"/>
  <c r="I61" i="1"/>
  <c r="H61" i="1"/>
  <c r="G61" i="1"/>
  <c r="F61" i="1"/>
  <c r="E61" i="1"/>
  <c r="D61" i="1"/>
  <c r="C61" i="1"/>
  <c r="B61" i="1"/>
  <c r="T60" i="1"/>
  <c r="S60" i="1"/>
  <c r="R60" i="1"/>
  <c r="Q60" i="1"/>
  <c r="P60" i="1"/>
  <c r="O60" i="1"/>
  <c r="N60" i="1"/>
  <c r="M60" i="1"/>
  <c r="L60" i="1"/>
  <c r="K60" i="1"/>
  <c r="J60" i="1"/>
  <c r="I60" i="1"/>
  <c r="H60" i="1"/>
  <c r="G60" i="1"/>
  <c r="F60" i="1"/>
  <c r="E60" i="1"/>
  <c r="D60" i="1"/>
  <c r="C60" i="1"/>
  <c r="B60" i="1"/>
  <c r="T59" i="1"/>
  <c r="S59" i="1"/>
  <c r="R59" i="1"/>
  <c r="Q59" i="1"/>
  <c r="P59" i="1"/>
  <c r="O59" i="1"/>
  <c r="N59" i="1"/>
  <c r="M59" i="1"/>
  <c r="L59" i="1"/>
  <c r="K59" i="1"/>
  <c r="J59" i="1"/>
  <c r="I59" i="1"/>
  <c r="H59" i="1"/>
  <c r="G59" i="1"/>
  <c r="F59" i="1"/>
  <c r="E59" i="1"/>
  <c r="D59" i="1"/>
  <c r="C59" i="1"/>
  <c r="B59" i="1"/>
  <c r="T58" i="1"/>
  <c r="S58" i="1"/>
  <c r="R58" i="1"/>
  <c r="Q58" i="1"/>
  <c r="P58" i="1"/>
  <c r="O58" i="1"/>
  <c r="N58" i="1"/>
  <c r="M58" i="1"/>
  <c r="L58" i="1"/>
  <c r="K58" i="1"/>
  <c r="J58" i="1"/>
  <c r="I58" i="1"/>
  <c r="H58" i="1"/>
  <c r="G58" i="1"/>
  <c r="F58" i="1"/>
  <c r="E58" i="1"/>
  <c r="D58" i="1"/>
  <c r="C58" i="1"/>
  <c r="B58" i="1"/>
  <c r="T57" i="1"/>
  <c r="S57" i="1"/>
  <c r="R57" i="1"/>
  <c r="Q57" i="1"/>
  <c r="P57" i="1"/>
  <c r="O57" i="1"/>
  <c r="N57" i="1"/>
  <c r="M57" i="1"/>
  <c r="L57" i="1"/>
  <c r="K57" i="1"/>
  <c r="J57" i="1"/>
  <c r="I57" i="1"/>
  <c r="H57" i="1"/>
  <c r="G57" i="1"/>
  <c r="F57" i="1"/>
  <c r="E57" i="1"/>
  <c r="D57" i="1"/>
  <c r="C57" i="1"/>
  <c r="B57" i="1"/>
  <c r="T56" i="1"/>
  <c r="S56" i="1"/>
  <c r="R56" i="1"/>
  <c r="Q56" i="1"/>
  <c r="P56" i="1"/>
  <c r="O56" i="1"/>
  <c r="N56" i="1"/>
  <c r="M56" i="1"/>
  <c r="L56" i="1"/>
  <c r="K56" i="1"/>
  <c r="J56" i="1"/>
  <c r="I56" i="1"/>
  <c r="H56" i="1"/>
  <c r="G56" i="1"/>
  <c r="F56" i="1"/>
  <c r="E56" i="1"/>
  <c r="D56" i="1"/>
  <c r="C56" i="1"/>
  <c r="B56" i="1"/>
  <c r="T55" i="1"/>
  <c r="S55" i="1"/>
  <c r="R55" i="1"/>
  <c r="Q55" i="1"/>
  <c r="P55" i="1"/>
  <c r="O55" i="1"/>
  <c r="N55" i="1"/>
  <c r="M55" i="1"/>
  <c r="L55" i="1"/>
  <c r="K55" i="1"/>
  <c r="J55" i="1"/>
  <c r="I55" i="1"/>
  <c r="H55" i="1"/>
  <c r="G55" i="1"/>
  <c r="F55" i="1"/>
  <c r="E55" i="1"/>
  <c r="D55" i="1"/>
  <c r="C55" i="1"/>
  <c r="B55" i="1"/>
  <c r="T54" i="1"/>
  <c r="S54" i="1"/>
  <c r="R54" i="1"/>
  <c r="Q54" i="1"/>
  <c r="P54" i="1"/>
  <c r="O54" i="1"/>
  <c r="N54" i="1"/>
  <c r="M54" i="1"/>
  <c r="L54" i="1"/>
  <c r="K54" i="1"/>
  <c r="J54" i="1"/>
  <c r="I54" i="1"/>
  <c r="H54" i="1"/>
  <c r="G54" i="1"/>
  <c r="F54" i="1"/>
  <c r="E54" i="1"/>
  <c r="D54" i="1"/>
  <c r="C54" i="1"/>
  <c r="B54" i="1"/>
  <c r="T53" i="1"/>
  <c r="S53" i="1"/>
  <c r="R53" i="1"/>
  <c r="Q53" i="1"/>
  <c r="P53" i="1"/>
  <c r="O53" i="1"/>
  <c r="N53" i="1"/>
  <c r="M53" i="1"/>
  <c r="L53" i="1"/>
  <c r="K53" i="1"/>
  <c r="J53" i="1"/>
  <c r="I53" i="1"/>
  <c r="H53" i="1"/>
  <c r="G53" i="1"/>
  <c r="F53" i="1"/>
  <c r="E53" i="1"/>
  <c r="D53" i="1"/>
  <c r="C53" i="1"/>
  <c r="B53" i="1"/>
  <c r="T52" i="1"/>
  <c r="S52" i="1"/>
  <c r="R52" i="1"/>
  <c r="Q52" i="1"/>
  <c r="P52" i="1"/>
  <c r="O52" i="1"/>
  <c r="N52" i="1"/>
  <c r="M52" i="1"/>
  <c r="L52" i="1"/>
  <c r="K52" i="1"/>
  <c r="J52" i="1"/>
  <c r="I52" i="1"/>
  <c r="H52" i="1"/>
  <c r="G52" i="1"/>
  <c r="F52" i="1"/>
  <c r="E52" i="1"/>
  <c r="D52" i="1"/>
  <c r="C52" i="1"/>
  <c r="B52" i="1"/>
  <c r="T51" i="1"/>
  <c r="S51" i="1"/>
  <c r="R51" i="1"/>
  <c r="Q51" i="1"/>
  <c r="P51" i="1"/>
  <c r="O51" i="1"/>
  <c r="N51" i="1"/>
  <c r="M51" i="1"/>
  <c r="L51" i="1"/>
  <c r="K51" i="1"/>
  <c r="J51" i="1"/>
  <c r="I51" i="1"/>
  <c r="H51" i="1"/>
  <c r="G51" i="1"/>
  <c r="F51" i="1"/>
  <c r="E51" i="1"/>
  <c r="D51" i="1"/>
  <c r="C51" i="1"/>
  <c r="B51" i="1"/>
  <c r="T50" i="1"/>
  <c r="S50" i="1"/>
  <c r="R50" i="1"/>
  <c r="Q50" i="1"/>
  <c r="P50" i="1"/>
  <c r="O50" i="1"/>
  <c r="N50" i="1"/>
  <c r="M50" i="1"/>
  <c r="L50" i="1"/>
  <c r="K50" i="1"/>
  <c r="J50" i="1"/>
  <c r="I50" i="1"/>
  <c r="H50" i="1"/>
  <c r="G50" i="1"/>
  <c r="F50" i="1"/>
  <c r="E50" i="1"/>
  <c r="D50" i="1"/>
  <c r="C50" i="1"/>
  <c r="B50" i="1"/>
  <c r="T49" i="1"/>
  <c r="S49" i="1"/>
  <c r="R49" i="1"/>
  <c r="Q49" i="1"/>
  <c r="P49" i="1"/>
  <c r="O49" i="1"/>
  <c r="N49" i="1"/>
  <c r="M49" i="1"/>
  <c r="L49" i="1"/>
  <c r="K49" i="1"/>
  <c r="J49" i="1"/>
  <c r="I49" i="1"/>
  <c r="H49" i="1"/>
  <c r="G49" i="1"/>
  <c r="F49" i="1"/>
  <c r="E49" i="1"/>
  <c r="D49" i="1"/>
  <c r="C49" i="1"/>
  <c r="B49" i="1"/>
  <c r="T48" i="1"/>
  <c r="S48" i="1"/>
  <c r="R48" i="1"/>
  <c r="Q48" i="1"/>
  <c r="P48" i="1"/>
  <c r="O48" i="1"/>
  <c r="N48" i="1"/>
  <c r="M48" i="1"/>
  <c r="L48" i="1"/>
  <c r="K48" i="1"/>
  <c r="J48" i="1"/>
  <c r="I48" i="1"/>
  <c r="H48" i="1"/>
  <c r="G48" i="1"/>
  <c r="F48" i="1"/>
  <c r="E48" i="1"/>
  <c r="D48" i="1"/>
  <c r="C48" i="1"/>
  <c r="B48" i="1"/>
  <c r="T47" i="1"/>
  <c r="S47" i="1"/>
  <c r="R47" i="1"/>
  <c r="Q47" i="1"/>
  <c r="P47" i="1"/>
  <c r="O47" i="1"/>
  <c r="N47" i="1"/>
  <c r="M47" i="1"/>
  <c r="L47" i="1"/>
  <c r="K47" i="1"/>
  <c r="J47" i="1"/>
  <c r="I47" i="1"/>
  <c r="H47" i="1"/>
  <c r="G47" i="1"/>
  <c r="F47" i="1"/>
  <c r="E47" i="1"/>
  <c r="D47" i="1"/>
  <c r="C47" i="1"/>
  <c r="B47" i="1"/>
  <c r="T46" i="1"/>
  <c r="S46" i="1"/>
  <c r="R46" i="1"/>
  <c r="Q46" i="1"/>
  <c r="P46" i="1"/>
  <c r="O46" i="1"/>
  <c r="N46" i="1"/>
  <c r="M46" i="1"/>
  <c r="L46" i="1"/>
  <c r="K46" i="1"/>
  <c r="J46" i="1"/>
  <c r="I46" i="1"/>
  <c r="H46" i="1"/>
  <c r="G46" i="1"/>
  <c r="F46" i="1"/>
  <c r="E46" i="1"/>
  <c r="D46" i="1"/>
  <c r="C46" i="1"/>
  <c r="B46" i="1"/>
  <c r="T45" i="1"/>
  <c r="S45" i="1"/>
  <c r="R45" i="1"/>
  <c r="Q45" i="1"/>
  <c r="P45" i="1"/>
  <c r="O45" i="1"/>
  <c r="N45" i="1"/>
  <c r="M45" i="1"/>
  <c r="L45" i="1"/>
  <c r="K45" i="1"/>
  <c r="J45" i="1"/>
  <c r="I45" i="1"/>
  <c r="H45" i="1"/>
  <c r="G45" i="1"/>
  <c r="F45" i="1"/>
  <c r="E45" i="1"/>
  <c r="D45" i="1"/>
  <c r="C45" i="1"/>
  <c r="B45" i="1"/>
  <c r="T44" i="1"/>
  <c r="S44" i="1"/>
  <c r="R44" i="1"/>
  <c r="Q44" i="1"/>
  <c r="P44" i="1"/>
  <c r="O44" i="1"/>
  <c r="N44" i="1"/>
  <c r="M44" i="1"/>
  <c r="L44" i="1"/>
  <c r="K44" i="1"/>
  <c r="J44" i="1"/>
  <c r="I44" i="1"/>
  <c r="H44" i="1"/>
  <c r="G44" i="1"/>
  <c r="F44" i="1"/>
  <c r="E44" i="1"/>
  <c r="D44" i="1"/>
  <c r="C44" i="1"/>
  <c r="B44" i="1"/>
  <c r="T43" i="1"/>
  <c r="S43" i="1"/>
  <c r="R43" i="1"/>
  <c r="Q43" i="1"/>
  <c r="P43" i="1"/>
  <c r="O43" i="1"/>
  <c r="N43" i="1"/>
  <c r="M43" i="1"/>
  <c r="L43" i="1"/>
  <c r="K43" i="1"/>
  <c r="J43" i="1"/>
  <c r="I43" i="1"/>
  <c r="H43" i="1"/>
  <c r="G43" i="1"/>
  <c r="F43" i="1"/>
  <c r="E43" i="1"/>
  <c r="D43" i="1"/>
  <c r="C43" i="1"/>
  <c r="B43" i="1"/>
  <c r="T42" i="1"/>
  <c r="S42" i="1"/>
  <c r="R42" i="1"/>
  <c r="Q42" i="1"/>
  <c r="P42" i="1"/>
  <c r="O42" i="1"/>
  <c r="N42" i="1"/>
  <c r="M42" i="1"/>
  <c r="L42" i="1"/>
  <c r="K42" i="1"/>
  <c r="J42" i="1"/>
  <c r="I42" i="1"/>
  <c r="H42" i="1"/>
  <c r="G42" i="1"/>
  <c r="F42" i="1"/>
  <c r="E42" i="1"/>
  <c r="D42" i="1"/>
  <c r="C42" i="1"/>
  <c r="B42" i="1"/>
  <c r="T41" i="1"/>
  <c r="S41" i="1"/>
  <c r="R41" i="1"/>
  <c r="Q41" i="1"/>
  <c r="P41" i="1"/>
  <c r="O41" i="1"/>
  <c r="N41" i="1"/>
  <c r="M41" i="1"/>
  <c r="L41" i="1"/>
  <c r="K41" i="1"/>
  <c r="J41" i="1"/>
  <c r="I41" i="1"/>
  <c r="H41" i="1"/>
  <c r="G41" i="1"/>
  <c r="F41" i="1"/>
  <c r="E41" i="1"/>
  <c r="D41" i="1"/>
  <c r="C41" i="1"/>
  <c r="B41" i="1"/>
  <c r="T40" i="1"/>
  <c r="S40" i="1"/>
  <c r="R40" i="1"/>
  <c r="Q40" i="1"/>
  <c r="P40" i="1"/>
  <c r="O40" i="1"/>
  <c r="N40" i="1"/>
  <c r="M40" i="1"/>
  <c r="L40" i="1"/>
  <c r="K40" i="1"/>
  <c r="J40" i="1"/>
  <c r="I40" i="1"/>
  <c r="H40" i="1"/>
  <c r="G40" i="1"/>
  <c r="F40" i="1"/>
  <c r="E40" i="1"/>
  <c r="D40" i="1"/>
  <c r="C40" i="1"/>
  <c r="B40" i="1"/>
  <c r="T39" i="1"/>
  <c r="S39" i="1"/>
  <c r="R39" i="1"/>
  <c r="Q39" i="1"/>
  <c r="P39" i="1"/>
  <c r="O39" i="1"/>
  <c r="N39" i="1"/>
  <c r="M39" i="1"/>
  <c r="L39" i="1"/>
  <c r="K39" i="1"/>
  <c r="J39" i="1"/>
  <c r="I39" i="1"/>
  <c r="H39" i="1"/>
  <c r="G39" i="1"/>
  <c r="F39" i="1"/>
  <c r="E39" i="1"/>
  <c r="D39" i="1"/>
  <c r="C39" i="1"/>
  <c r="B39" i="1"/>
  <c r="T38" i="1"/>
  <c r="S38" i="1"/>
  <c r="R38" i="1"/>
  <c r="Q38" i="1"/>
  <c r="P38" i="1"/>
  <c r="O38" i="1"/>
  <c r="N38" i="1"/>
  <c r="M38" i="1"/>
  <c r="L38" i="1"/>
  <c r="K38" i="1"/>
  <c r="J38" i="1"/>
  <c r="I38" i="1"/>
  <c r="H38" i="1"/>
  <c r="G38" i="1"/>
  <c r="F38" i="1"/>
  <c r="E38" i="1"/>
  <c r="D38" i="1"/>
  <c r="C38" i="1"/>
  <c r="B38" i="1"/>
  <c r="T37" i="1"/>
  <c r="S37" i="1"/>
  <c r="R37" i="1"/>
  <c r="Q37" i="1"/>
  <c r="P37" i="1"/>
  <c r="O37" i="1"/>
  <c r="N37" i="1"/>
  <c r="M37" i="1"/>
  <c r="L37" i="1"/>
  <c r="K37" i="1"/>
  <c r="J37" i="1"/>
  <c r="I37" i="1"/>
  <c r="H37" i="1"/>
  <c r="G37" i="1"/>
  <c r="F37" i="1"/>
  <c r="E37" i="1"/>
  <c r="D37" i="1"/>
  <c r="C37" i="1"/>
  <c r="B37" i="1"/>
  <c r="T36" i="1"/>
  <c r="S36" i="1"/>
  <c r="R36" i="1"/>
  <c r="Q36" i="1"/>
  <c r="P36" i="1"/>
  <c r="O36" i="1"/>
  <c r="N36" i="1"/>
  <c r="M36" i="1"/>
  <c r="L36" i="1"/>
  <c r="K36" i="1"/>
  <c r="J36" i="1"/>
  <c r="I36" i="1"/>
  <c r="H36" i="1"/>
  <c r="G36" i="1"/>
  <c r="F36" i="1"/>
  <c r="E36" i="1"/>
  <c r="D36" i="1"/>
  <c r="C36" i="1"/>
  <c r="B36" i="1"/>
  <c r="T35" i="1"/>
  <c r="S35" i="1"/>
  <c r="R35" i="1"/>
  <c r="Q35" i="1"/>
  <c r="P35" i="1"/>
  <c r="O35" i="1"/>
  <c r="N35" i="1"/>
  <c r="M35" i="1"/>
  <c r="L35" i="1"/>
  <c r="K35" i="1"/>
  <c r="J35" i="1"/>
  <c r="I35" i="1"/>
  <c r="H35" i="1"/>
  <c r="G35" i="1"/>
  <c r="F35" i="1"/>
  <c r="E35" i="1"/>
  <c r="D35" i="1"/>
  <c r="C35" i="1"/>
  <c r="B35" i="1"/>
  <c r="T34" i="1"/>
  <c r="S34" i="1"/>
  <c r="R34" i="1"/>
  <c r="Q34" i="1"/>
  <c r="P34" i="1"/>
  <c r="O34" i="1"/>
  <c r="N34" i="1"/>
  <c r="M34" i="1"/>
  <c r="L34" i="1"/>
  <c r="K34" i="1"/>
  <c r="J34" i="1"/>
  <c r="I34" i="1"/>
  <c r="H34" i="1"/>
  <c r="G34" i="1"/>
  <c r="F34" i="1"/>
  <c r="E34" i="1"/>
  <c r="D34" i="1"/>
  <c r="C34" i="1"/>
  <c r="B34" i="1"/>
  <c r="T33" i="1"/>
  <c r="S33" i="1"/>
  <c r="R33" i="1"/>
  <c r="Q33" i="1"/>
  <c r="P33" i="1"/>
  <c r="O33" i="1"/>
  <c r="N33" i="1"/>
  <c r="M33" i="1"/>
  <c r="L33" i="1"/>
  <c r="K33" i="1"/>
  <c r="J33" i="1"/>
  <c r="I33" i="1"/>
  <c r="H33" i="1"/>
  <c r="G33" i="1"/>
  <c r="F33" i="1"/>
  <c r="E33" i="1"/>
  <c r="D33" i="1"/>
  <c r="C33" i="1"/>
  <c r="B33" i="1"/>
  <c r="T32" i="1"/>
  <c r="S32" i="1"/>
  <c r="R32" i="1"/>
  <c r="Q32" i="1"/>
  <c r="P32" i="1"/>
  <c r="O32" i="1"/>
  <c r="N32" i="1"/>
  <c r="M32" i="1"/>
  <c r="L32" i="1"/>
  <c r="K32" i="1"/>
  <c r="J32" i="1"/>
  <c r="I32" i="1"/>
  <c r="H32" i="1"/>
  <c r="G32" i="1"/>
  <c r="F32" i="1"/>
  <c r="E32" i="1"/>
  <c r="D32" i="1"/>
  <c r="C32" i="1"/>
  <c r="B32" i="1"/>
  <c r="T31" i="1"/>
  <c r="S31" i="1"/>
  <c r="R31" i="1"/>
  <c r="Q31" i="1"/>
  <c r="P31" i="1"/>
  <c r="O31" i="1"/>
  <c r="N31" i="1"/>
  <c r="M31" i="1"/>
  <c r="L31" i="1"/>
  <c r="K31" i="1"/>
  <c r="J31" i="1"/>
  <c r="I31" i="1"/>
  <c r="H31" i="1"/>
  <c r="G31" i="1"/>
  <c r="F31" i="1"/>
  <c r="E31" i="1"/>
  <c r="D31" i="1"/>
  <c r="C31" i="1"/>
  <c r="B31" i="1"/>
  <c r="T30" i="1"/>
  <c r="S30" i="1"/>
  <c r="R30" i="1"/>
  <c r="Q30" i="1"/>
  <c r="P30" i="1"/>
  <c r="O30" i="1"/>
  <c r="N30" i="1"/>
  <c r="M30" i="1"/>
  <c r="L30" i="1"/>
  <c r="K30" i="1"/>
  <c r="J30" i="1"/>
  <c r="I30" i="1"/>
  <c r="H30" i="1"/>
  <c r="G30" i="1"/>
  <c r="F30" i="1"/>
  <c r="E30" i="1"/>
  <c r="D30" i="1"/>
  <c r="C30" i="1"/>
  <c r="B30" i="1"/>
  <c r="T29" i="1"/>
  <c r="S29" i="1"/>
  <c r="R29" i="1"/>
  <c r="Q29" i="1"/>
  <c r="P29" i="1"/>
  <c r="O29" i="1"/>
  <c r="N29" i="1"/>
  <c r="M29" i="1"/>
  <c r="L29" i="1"/>
  <c r="K29" i="1"/>
  <c r="J29" i="1"/>
  <c r="I29" i="1"/>
  <c r="H29" i="1"/>
  <c r="G29" i="1"/>
  <c r="F29" i="1"/>
  <c r="E29" i="1"/>
  <c r="D29" i="1"/>
  <c r="C29" i="1"/>
  <c r="B29" i="1"/>
  <c r="T28" i="1"/>
  <c r="S28" i="1"/>
  <c r="R28" i="1"/>
  <c r="Q28" i="1"/>
  <c r="P28" i="1"/>
  <c r="O28" i="1"/>
  <c r="N28" i="1"/>
  <c r="M28" i="1"/>
  <c r="L28" i="1"/>
  <c r="K28" i="1"/>
  <c r="J28" i="1"/>
  <c r="I28" i="1"/>
  <c r="H28" i="1"/>
  <c r="G28" i="1"/>
  <c r="F28" i="1"/>
  <c r="E28" i="1"/>
  <c r="D28" i="1"/>
  <c r="C28" i="1"/>
  <c r="B28" i="1"/>
  <c r="T27" i="1"/>
  <c r="S27" i="1"/>
  <c r="R27" i="1"/>
  <c r="Q27" i="1"/>
  <c r="P27" i="1"/>
  <c r="O27" i="1"/>
  <c r="N27" i="1"/>
  <c r="M27" i="1"/>
  <c r="L27" i="1"/>
  <c r="K27" i="1"/>
  <c r="J27" i="1"/>
  <c r="I27" i="1"/>
  <c r="H27" i="1"/>
  <c r="G27" i="1"/>
  <c r="F27" i="1"/>
  <c r="E27" i="1"/>
  <c r="D27" i="1"/>
  <c r="C27" i="1"/>
  <c r="B27" i="1"/>
  <c r="T26" i="1"/>
  <c r="S26" i="1"/>
  <c r="R26" i="1"/>
  <c r="Q26" i="1"/>
  <c r="P26" i="1"/>
  <c r="O26" i="1"/>
  <c r="N26" i="1"/>
  <c r="M26" i="1"/>
  <c r="L26" i="1"/>
  <c r="K26" i="1"/>
  <c r="J26" i="1"/>
  <c r="I26" i="1"/>
  <c r="H26" i="1"/>
  <c r="G26" i="1"/>
  <c r="F26" i="1"/>
  <c r="E26" i="1"/>
  <c r="D26" i="1"/>
  <c r="C26" i="1"/>
  <c r="B26" i="1"/>
  <c r="T25" i="1"/>
  <c r="S25" i="1"/>
  <c r="R25" i="1"/>
  <c r="Q25" i="1"/>
  <c r="P25" i="1"/>
  <c r="O25" i="1"/>
  <c r="N25" i="1"/>
  <c r="M25" i="1"/>
  <c r="L25" i="1"/>
  <c r="K25" i="1"/>
  <c r="J25" i="1"/>
  <c r="I25" i="1"/>
  <c r="H25" i="1"/>
  <c r="G25" i="1"/>
  <c r="F25" i="1"/>
  <c r="E25" i="1"/>
  <c r="D25" i="1"/>
  <c r="C25" i="1"/>
  <c r="B25" i="1"/>
  <c r="T24" i="1"/>
  <c r="S24" i="1"/>
  <c r="R24" i="1"/>
  <c r="Q24" i="1"/>
  <c r="P24" i="1"/>
  <c r="O24" i="1"/>
  <c r="N24" i="1"/>
  <c r="M24" i="1"/>
  <c r="L24" i="1"/>
  <c r="K24" i="1"/>
  <c r="J24" i="1"/>
  <c r="I24" i="1"/>
  <c r="H24" i="1"/>
  <c r="G24" i="1"/>
  <c r="F24" i="1"/>
  <c r="E24" i="1"/>
  <c r="D24" i="1"/>
  <c r="C24" i="1"/>
  <c r="B24" i="1"/>
  <c r="T23" i="1"/>
  <c r="S23" i="1"/>
  <c r="R23" i="1"/>
  <c r="Q23" i="1"/>
  <c r="P23" i="1"/>
  <c r="O23" i="1"/>
  <c r="N23" i="1"/>
  <c r="M23" i="1"/>
  <c r="L23" i="1"/>
  <c r="K23" i="1"/>
  <c r="J23" i="1"/>
  <c r="I23" i="1"/>
  <c r="H23" i="1"/>
  <c r="G23" i="1"/>
  <c r="F23" i="1"/>
  <c r="E23" i="1"/>
  <c r="D23" i="1"/>
  <c r="C23" i="1"/>
  <c r="B23" i="1"/>
  <c r="T22" i="1"/>
  <c r="S22" i="1"/>
  <c r="R22" i="1"/>
  <c r="Q22" i="1"/>
  <c r="P22" i="1"/>
  <c r="O22" i="1"/>
  <c r="N22" i="1"/>
  <c r="M22" i="1"/>
  <c r="L22" i="1"/>
  <c r="K22" i="1"/>
  <c r="J22" i="1"/>
  <c r="I22" i="1"/>
  <c r="H22" i="1"/>
  <c r="G22" i="1"/>
  <c r="F22" i="1"/>
  <c r="E22" i="1"/>
  <c r="D22" i="1"/>
  <c r="C22" i="1"/>
  <c r="B22" i="1"/>
  <c r="T21" i="1"/>
  <c r="S21" i="1"/>
  <c r="R21" i="1"/>
  <c r="Q21" i="1"/>
  <c r="P21" i="1"/>
  <c r="O21" i="1"/>
  <c r="N21" i="1"/>
  <c r="M21" i="1"/>
  <c r="L21" i="1"/>
  <c r="K21" i="1"/>
  <c r="J21" i="1"/>
  <c r="I21" i="1"/>
  <c r="H21" i="1"/>
  <c r="G21" i="1"/>
  <c r="F21" i="1"/>
  <c r="E21" i="1"/>
  <c r="C21" i="1"/>
  <c r="B21" i="1"/>
  <c r="T20" i="1"/>
  <c r="S20" i="1"/>
  <c r="R20" i="1"/>
  <c r="Q20" i="1"/>
  <c r="P20" i="1"/>
  <c r="O20" i="1"/>
  <c r="N20" i="1"/>
  <c r="M20" i="1"/>
  <c r="L20" i="1"/>
  <c r="K20" i="1"/>
  <c r="J20" i="1"/>
  <c r="I20" i="1"/>
  <c r="H20" i="1"/>
  <c r="G20" i="1"/>
  <c r="F20" i="1"/>
  <c r="E20" i="1"/>
  <c r="D20" i="1"/>
  <c r="C20" i="1"/>
  <c r="B20" i="1"/>
  <c r="T19" i="1"/>
  <c r="S19" i="1"/>
  <c r="R19" i="1"/>
  <c r="Q19" i="1"/>
  <c r="P19" i="1"/>
  <c r="O19" i="1"/>
  <c r="N19" i="1"/>
  <c r="M19" i="1"/>
  <c r="L19" i="1"/>
  <c r="K19" i="1"/>
  <c r="J19" i="1"/>
  <c r="I19" i="1"/>
  <c r="H19" i="1"/>
  <c r="G19" i="1"/>
  <c r="F19" i="1"/>
  <c r="E19" i="1"/>
  <c r="D19" i="1"/>
  <c r="C19" i="1"/>
  <c r="B19" i="1"/>
  <c r="T18" i="1"/>
  <c r="S18" i="1"/>
  <c r="R18" i="1"/>
  <c r="Q18" i="1"/>
  <c r="P18" i="1"/>
  <c r="O18" i="1"/>
  <c r="N18" i="1"/>
  <c r="M18" i="1"/>
  <c r="L18" i="1"/>
  <c r="K18" i="1"/>
  <c r="J18" i="1"/>
  <c r="I18" i="1"/>
  <c r="H18" i="1"/>
  <c r="G18" i="1"/>
  <c r="F18" i="1"/>
  <c r="E18" i="1"/>
  <c r="D18" i="1"/>
  <c r="C18" i="1"/>
  <c r="B18" i="1"/>
  <c r="T17" i="1"/>
  <c r="S17" i="1"/>
  <c r="R17" i="1"/>
  <c r="Q17" i="1"/>
  <c r="P17" i="1"/>
  <c r="O17" i="1"/>
  <c r="N17" i="1"/>
  <c r="M17" i="1"/>
  <c r="L17" i="1"/>
  <c r="K17" i="1"/>
  <c r="J17" i="1"/>
  <c r="I17" i="1"/>
  <c r="H17" i="1"/>
  <c r="G17" i="1"/>
  <c r="F17" i="1"/>
  <c r="E17" i="1"/>
  <c r="D17" i="1"/>
  <c r="C17" i="1"/>
  <c r="B17" i="1"/>
  <c r="T16" i="1"/>
  <c r="S16" i="1"/>
  <c r="R16" i="1"/>
  <c r="Q16" i="1"/>
  <c r="P16" i="1"/>
  <c r="O16" i="1"/>
  <c r="N16" i="1"/>
  <c r="M16" i="1"/>
  <c r="L16" i="1"/>
  <c r="K16" i="1"/>
  <c r="J16" i="1"/>
  <c r="I16" i="1"/>
  <c r="H16" i="1"/>
  <c r="G16" i="1"/>
  <c r="F16" i="1"/>
  <c r="E16" i="1"/>
  <c r="D16" i="1"/>
  <c r="C16" i="1"/>
  <c r="B16" i="1"/>
  <c r="T15" i="1"/>
  <c r="S15" i="1"/>
  <c r="R15" i="1"/>
  <c r="Q15" i="1"/>
  <c r="P15" i="1"/>
  <c r="O15" i="1"/>
  <c r="N15" i="1"/>
  <c r="M15" i="1"/>
  <c r="L15" i="1"/>
  <c r="K15" i="1"/>
  <c r="J15" i="1"/>
  <c r="I15" i="1"/>
  <c r="H15" i="1"/>
  <c r="G15" i="1"/>
  <c r="F15" i="1"/>
  <c r="E15" i="1"/>
  <c r="D15" i="1"/>
  <c r="C15" i="1"/>
  <c r="B15" i="1"/>
  <c r="T14" i="1"/>
  <c r="S14" i="1"/>
  <c r="R14" i="1"/>
  <c r="Q14" i="1"/>
  <c r="P14" i="1"/>
  <c r="O14" i="1"/>
  <c r="N14" i="1"/>
  <c r="M14" i="1"/>
  <c r="L14" i="1"/>
  <c r="K14" i="1"/>
  <c r="J14" i="1"/>
  <c r="I14" i="1"/>
  <c r="H14" i="1"/>
  <c r="G14" i="1"/>
  <c r="F14" i="1"/>
  <c r="E14" i="1"/>
  <c r="D14" i="1"/>
  <c r="C14" i="1"/>
  <c r="B14" i="1"/>
  <c r="T13" i="1"/>
  <c r="S13" i="1"/>
  <c r="R13" i="1"/>
  <c r="Q13" i="1"/>
  <c r="P13" i="1"/>
  <c r="O13" i="1"/>
  <c r="N13" i="1"/>
  <c r="M13" i="1"/>
  <c r="L13" i="1"/>
  <c r="K13" i="1"/>
  <c r="J13" i="1"/>
  <c r="I13" i="1"/>
  <c r="H13" i="1"/>
  <c r="G13" i="1"/>
  <c r="F13" i="1"/>
  <c r="E13" i="1"/>
  <c r="D13" i="1"/>
  <c r="C13" i="1"/>
  <c r="B13" i="1"/>
  <c r="T12" i="1"/>
  <c r="S12" i="1"/>
  <c r="R12" i="1"/>
  <c r="Q12" i="1"/>
  <c r="P12" i="1"/>
  <c r="O12" i="1"/>
  <c r="N12" i="1"/>
  <c r="M12" i="1"/>
  <c r="L12" i="1"/>
  <c r="K12" i="1"/>
  <c r="J12" i="1"/>
  <c r="I12" i="1"/>
  <c r="H12" i="1"/>
  <c r="G12" i="1"/>
  <c r="F12" i="1"/>
  <c r="E12" i="1"/>
  <c r="D12" i="1"/>
  <c r="C12" i="1"/>
  <c r="B12" i="1"/>
  <c r="T11" i="1"/>
  <c r="S11" i="1"/>
  <c r="R11" i="1"/>
  <c r="Q11" i="1"/>
  <c r="P11" i="1"/>
  <c r="O11" i="1"/>
  <c r="N11" i="1"/>
  <c r="M11" i="1"/>
  <c r="L11" i="1"/>
  <c r="K11" i="1"/>
  <c r="J11" i="1"/>
  <c r="I11" i="1"/>
  <c r="H11" i="1"/>
  <c r="G11" i="1"/>
  <c r="F11" i="1"/>
  <c r="E11" i="1"/>
  <c r="D11" i="1"/>
  <c r="C11" i="1"/>
  <c r="B11" i="1"/>
  <c r="T10" i="1"/>
  <c r="S10" i="1"/>
  <c r="R10" i="1"/>
  <c r="Q10" i="1"/>
  <c r="P10" i="1"/>
  <c r="O10" i="1"/>
  <c r="N10" i="1"/>
  <c r="M10" i="1"/>
  <c r="L10" i="1"/>
  <c r="K10" i="1"/>
  <c r="J10" i="1"/>
  <c r="I10" i="1"/>
  <c r="H10" i="1"/>
  <c r="G10" i="1"/>
  <c r="F10" i="1"/>
  <c r="E10" i="1"/>
  <c r="D10" i="1"/>
  <c r="C10" i="1"/>
  <c r="B10" i="1"/>
  <c r="T9" i="1"/>
  <c r="S9" i="1"/>
  <c r="R9" i="1"/>
  <c r="Q9" i="1"/>
  <c r="P9" i="1"/>
  <c r="O9" i="1"/>
  <c r="N9" i="1"/>
  <c r="M9" i="1"/>
  <c r="L9" i="1"/>
  <c r="K9" i="1"/>
  <c r="J9" i="1"/>
  <c r="I9" i="1"/>
  <c r="H9" i="1"/>
  <c r="G9" i="1"/>
  <c r="F9" i="1"/>
  <c r="E9" i="1"/>
  <c r="D9" i="1"/>
  <c r="C9" i="1"/>
  <c r="B9" i="1"/>
  <c r="T8" i="1"/>
  <c r="S8" i="1"/>
  <c r="R8" i="1"/>
  <c r="Q8" i="1"/>
  <c r="P8" i="1"/>
  <c r="O8" i="1"/>
  <c r="N8" i="1"/>
  <c r="M8" i="1"/>
  <c r="L8" i="1"/>
  <c r="K8" i="1"/>
  <c r="J8" i="1"/>
  <c r="I8" i="1"/>
  <c r="H8" i="1"/>
  <c r="G8" i="1"/>
  <c r="F8" i="1"/>
  <c r="E8" i="1"/>
  <c r="D8" i="1"/>
  <c r="C8" i="1"/>
  <c r="B8" i="1"/>
  <c r="T7" i="1"/>
  <c r="S7" i="1"/>
  <c r="R7" i="1"/>
  <c r="Q7" i="1"/>
  <c r="P7" i="1"/>
  <c r="O7" i="1"/>
  <c r="N7" i="1"/>
  <c r="M7" i="1"/>
  <c r="L7" i="1"/>
  <c r="K7" i="1"/>
  <c r="J7" i="1"/>
  <c r="I7" i="1"/>
  <c r="H7" i="1"/>
  <c r="G7" i="1"/>
  <c r="F7" i="1"/>
  <c r="E7" i="1"/>
  <c r="D7" i="1"/>
  <c r="C7" i="1"/>
  <c r="B7" i="1"/>
  <c r="T6" i="1"/>
  <c r="S6" i="1"/>
  <c r="R6" i="1"/>
  <c r="Q6" i="1"/>
  <c r="P6" i="1"/>
  <c r="O6" i="1"/>
  <c r="N6" i="1"/>
  <c r="M6" i="1"/>
  <c r="L6" i="1"/>
  <c r="K6" i="1"/>
  <c r="J6" i="1"/>
  <c r="I6" i="1"/>
  <c r="H6" i="1"/>
  <c r="G6" i="1"/>
  <c r="F6" i="1"/>
  <c r="E6" i="1"/>
  <c r="D6" i="1"/>
  <c r="C6" i="1"/>
  <c r="B6" i="1"/>
  <c r="T5" i="1"/>
  <c r="S5" i="1"/>
  <c r="R5" i="1"/>
  <c r="Q5" i="1"/>
  <c r="P5" i="1"/>
  <c r="O5" i="1"/>
  <c r="N5" i="1"/>
  <c r="M5" i="1"/>
  <c r="L5" i="1"/>
  <c r="K5" i="1"/>
  <c r="J5" i="1"/>
  <c r="I5" i="1"/>
  <c r="H5" i="1"/>
  <c r="G5" i="1"/>
  <c r="F5" i="1"/>
  <c r="E5" i="1"/>
  <c r="D5" i="1"/>
  <c r="C5" i="1"/>
  <c r="B5" i="1"/>
  <c r="T4" i="1"/>
  <c r="S4" i="1"/>
  <c r="R4" i="1"/>
  <c r="Q4" i="1"/>
  <c r="P4" i="1"/>
  <c r="O4" i="1"/>
  <c r="N4" i="1"/>
  <c r="M4" i="1"/>
  <c r="L4" i="1"/>
  <c r="K4" i="1"/>
  <c r="J4" i="1"/>
  <c r="I4" i="1"/>
  <c r="H4" i="1"/>
  <c r="G4" i="1"/>
  <c r="F4" i="1"/>
  <c r="E4" i="1"/>
  <c r="D4" i="1"/>
  <c r="C4" i="1"/>
  <c r="B4" i="1"/>
  <c r="T3" i="1"/>
  <c r="S3" i="1"/>
  <c r="R3" i="1"/>
  <c r="Q3" i="1"/>
  <c r="P3" i="1"/>
  <c r="O3" i="1"/>
  <c r="N3" i="1"/>
  <c r="M3" i="1"/>
  <c r="L3" i="1"/>
  <c r="K3" i="1"/>
  <c r="J3" i="1"/>
  <c r="I3" i="1"/>
  <c r="H3" i="1"/>
  <c r="G3" i="1"/>
  <c r="F3" i="1"/>
  <c r="E3" i="1"/>
  <c r="D3" i="1"/>
  <c r="C3" i="1"/>
  <c r="B3" i="1"/>
</calcChain>
</file>

<file path=xl/sharedStrings.xml><?xml version="1.0" encoding="utf-8"?>
<sst xmlns="http://schemas.openxmlformats.org/spreadsheetml/2006/main" count="95" uniqueCount="95">
  <si>
    <t>SKU</t>
  </si>
  <si>
    <t>Category</t>
  </si>
  <si>
    <t>Model Number</t>
  </si>
  <si>
    <t>Material Group</t>
  </si>
  <si>
    <t>Restricted from Internet</t>
  </si>
  <si>
    <t>Status</t>
  </si>
  <si>
    <t>Product Description Short</t>
  </si>
  <si>
    <t>Product Description Long</t>
  </si>
  <si>
    <t>MSRP NEW</t>
  </si>
  <si>
    <t>MAP NEW</t>
  </si>
  <si>
    <t>Master Pack Qty</t>
  </si>
  <si>
    <t>UPC</t>
  </si>
  <si>
    <t>EAN</t>
  </si>
  <si>
    <t>WEIGHT (lb.)</t>
  </si>
  <si>
    <t>DIM L (in.)</t>
  </si>
  <si>
    <t>DIM W (in.)</t>
  </si>
  <si>
    <t>DIM H (in.)</t>
  </si>
  <si>
    <t>COUNTRY OF ORIGIN</t>
  </si>
  <si>
    <t>TAA Compliance</t>
  </si>
  <si>
    <t>LINK</t>
  </si>
  <si>
    <t>Row Sort Order</t>
  </si>
  <si>
    <t>GEOLBox</t>
  </si>
  <si>
    <t>GRM1</t>
  </si>
  <si>
    <t>GRM2</t>
  </si>
  <si>
    <t>NXFMR4CH</t>
  </si>
  <si>
    <t>NXFMR8CH</t>
  </si>
  <si>
    <t>NCDI2X12-U-US</t>
  </si>
  <si>
    <t>NCDI2X12BL-U-US</t>
  </si>
  <si>
    <t>NCDI2X300-U-US</t>
  </si>
  <si>
    <t>NCDI2X300BL-U-US</t>
  </si>
  <si>
    <t>NCDI2x600-U-US</t>
  </si>
  <si>
    <t>NCDI2x600BL-U-US</t>
  </si>
  <si>
    <t>NCDI4X12-U-US</t>
  </si>
  <si>
    <t>CRN-CDI4X12BLVUS</t>
  </si>
  <si>
    <t>NCDI4X12BL-U-US</t>
  </si>
  <si>
    <t>NCDI4X300-U-US</t>
  </si>
  <si>
    <t>NCDI4x300BL-U-US</t>
  </si>
  <si>
    <t>NCDI4X600-U-US</t>
  </si>
  <si>
    <t>NCDI4X600BL-U-US</t>
  </si>
  <si>
    <t>NCDI1000</t>
  </si>
  <si>
    <t>CDI</t>
  </si>
  <si>
    <t>NCDI2000</t>
  </si>
  <si>
    <t>NCDI4000</t>
  </si>
  <si>
    <t>NCDI6000</t>
  </si>
  <si>
    <t>NCT4150A-U-US</t>
  </si>
  <si>
    <t>NCT475A-U-US</t>
  </si>
  <si>
    <t>NCT8150A-U-US</t>
  </si>
  <si>
    <t>NCT875A-U-US</t>
  </si>
  <si>
    <t>CRN-CTD-2125-US</t>
  </si>
  <si>
    <t>CRN-CTD-4125-US</t>
  </si>
  <si>
    <t>CRN-CTD-8125-US</t>
  </si>
  <si>
    <t>DCI2X1250-U-USFX</t>
  </si>
  <si>
    <t>DCI2X300-U-USFX</t>
  </si>
  <si>
    <t>DCI2X600-U-USFX</t>
  </si>
  <si>
    <t>DCI4X1250-U-USFX</t>
  </si>
  <si>
    <t>DCI4x300-U-USFX</t>
  </si>
  <si>
    <t>DCI4X600-U-USFX</t>
  </si>
  <si>
    <t>DCI8X300-U-USFX</t>
  </si>
  <si>
    <t>DCI8X600-U-USFX</t>
  </si>
  <si>
    <t>DCI4X1250DA-U-USFX</t>
  </si>
  <si>
    <t>DCI4X300DA-U-USFX</t>
  </si>
  <si>
    <t>DCI4X600DA-U-USFX</t>
  </si>
  <si>
    <t>DCI8X300DA-U-USFX</t>
  </si>
  <si>
    <t>DCI8X600DA-U-USFX</t>
  </si>
  <si>
    <t>DCI2X1250N-U-USFX</t>
  </si>
  <si>
    <t>DCI2X2400N-U-USFX</t>
  </si>
  <si>
    <t>DCI2X300N-U-USFX</t>
  </si>
  <si>
    <t>DCI2X600N-U-USFX</t>
  </si>
  <si>
    <t>DCI4X1250N-U-USFX</t>
  </si>
  <si>
    <t>DCI4X2400N-U-USFX</t>
  </si>
  <si>
    <t>DCI4X300N-U-USFX</t>
  </si>
  <si>
    <t>DCI4X600N-U-USFX</t>
  </si>
  <si>
    <t>DCI8X300N-U-USFX</t>
  </si>
  <si>
    <t>DCI8X600N-U-USFX</t>
  </si>
  <si>
    <t>4X3500HDB-U-USFX</t>
  </si>
  <si>
    <t>4X3500HDS-U-USFX</t>
  </si>
  <si>
    <t>IT12000HD-U-USFX</t>
  </si>
  <si>
    <t>IT5000HD-U-USFX</t>
  </si>
  <si>
    <t>IT9000HD-U-USFX</t>
  </si>
  <si>
    <t>VRACK12KFX</t>
  </si>
  <si>
    <t>VRACK12KPFX</t>
  </si>
  <si>
    <t>VRACKHD4FX</t>
  </si>
  <si>
    <t>VRACKHD4PFX</t>
  </si>
  <si>
    <t>NXLI1500-0-US</t>
  </si>
  <si>
    <t>NXLI2500-0-US</t>
  </si>
  <si>
    <t>NXLI3500-0-US</t>
  </si>
  <si>
    <t>NXLI800-0-US</t>
  </si>
  <si>
    <t>NXLS1002-0-US</t>
  </si>
  <si>
    <t>NXLS1502-0-US</t>
  </si>
  <si>
    <t>NXLS2002-0-US</t>
  </si>
  <si>
    <t>NXLS2502-0-US</t>
  </si>
  <si>
    <t>NXTI1002-U-US</t>
  </si>
  <si>
    <t>NXTI2002-U-US</t>
  </si>
  <si>
    <t>NXTI4002-U-US</t>
  </si>
  <si>
    <t>NXTI6002-U-US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</si>
</sst>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0.00;;@"/>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0"/>
      <name val="Calibri"/>
      <family val="2"/>
    </font>
    <font>
      <sz val="11"/>
      <name val="Calibri"/>
      <family val="2"/>
      <scheme val="minor"/>
    </font>
    <font>
      <sz val="10"/>
      <name val="Arial"/>
      <family val="2"/>
    </font>
    <font>
      <b/>
      <sz val="11"/>
      <name val="Calibri"/>
      <family val="2"/>
      <scheme val="minor"/>
    </font>
    <font>
      <u/>
      <sz val="10"/>
      <color indexed="12"/>
      <name val="Verdana"/>
      <family val="2"/>
    </font>
    <font>
      <u/>
      <sz val="11"/>
      <color indexed="12"/>
      <name val="Verdana"/>
      <family val="2"/>
    </font>
  </fonts>
  <fills count="6">
    <fill>
      <patternFill patternType="none"/>
    </fill>
    <fill>
      <patternFill patternType="gray125"/>
    </fill>
    <fill>
      <patternFill patternType="solid">
        <fgColor rgb="FFA5A5A5"/>
      </patternFill>
    </fill>
    <fill>
      <patternFill patternType="solid">
        <fgColor theme="1"/>
        <bgColor indexed="64"/>
      </patternFill>
    </fill>
    <fill>
      <patternFill patternType="solid">
        <fgColor theme="1"/>
        <bgColor theme="4"/>
      </patternFill>
    </fill>
    <fill>
      <patternFill patternType="solid">
        <fgColor rgb="FFFF0000"/>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bottom style="double">
        <color rgb="FF3F3F3F"/>
      </bottom>
      <diagonal/>
    </border>
  </borders>
  <cellStyleXfs count="4">
    <xf numFmtId="0" fontId="0" fillId="0" borderId="0"/>
    <xf numFmtId="0" fontId="2" fillId="2" borderId="1" applyNumberFormat="0" applyAlignment="0" applyProtection="0"/>
    <xf numFmtId="0" fontId="6" fillId="0" borderId="0"/>
    <xf numFmtId="0" fontId="8" fillId="0" borderId="0" applyNumberFormat="0" applyFill="0" applyBorder="0" applyAlignment="0" applyProtection="0">
      <alignment vertical="top"/>
      <protection locked="0"/>
    </xf>
  </cellStyleXfs>
  <cellXfs count="29">
    <xf numFmtId="0" fontId="0" fillId="0" borderId="0" xfId="0"/>
    <xf numFmtId="0" fontId="0" fillId="3" borderId="0" xfId="0" applyFill="1" applyAlignment="1">
      <alignment horizontal="left" vertical="center"/>
    </xf>
    <xf numFmtId="0" fontId="2" fillId="3" borderId="0" xfId="0" applyFont="1" applyFill="1" applyAlignment="1">
      <alignment horizontal="center" vertical="center"/>
    </xf>
    <xf numFmtId="0" fontId="0" fillId="3" borderId="0" xfId="0" applyFill="1" applyAlignment="1">
      <alignment horizontal="center" vertical="center"/>
    </xf>
    <xf numFmtId="39" fontId="0" fillId="3" borderId="0" xfId="0" applyNumberFormat="1" applyFill="1" applyAlignment="1">
      <alignment horizontal="center" vertical="center"/>
    </xf>
    <xf numFmtId="0" fontId="0" fillId="3" borderId="0" xfId="0" applyFill="1" applyAlignment="1">
      <alignment vertical="center"/>
    </xf>
    <xf numFmtId="0" fontId="0" fillId="3" borderId="0" xfId="0" applyFill="1"/>
    <xf numFmtId="0" fontId="4" fillId="0" borderId="0" xfId="0" applyFont="1" applyAlignment="1">
      <alignment horizontal="center" vertical="center" wrapText="1"/>
    </xf>
    <xf numFmtId="0" fontId="4" fillId="4" borderId="0" xfId="0" applyFont="1" applyFill="1" applyAlignment="1">
      <alignment horizontal="center" vertical="center" wrapText="1"/>
    </xf>
    <xf numFmtId="40" fontId="2" fillId="5" borderId="2" xfId="1" applyNumberFormat="1" applyFill="1" applyBorder="1" applyAlignment="1">
      <alignment horizontal="center" vertical="center" wrapText="1"/>
    </xf>
    <xf numFmtId="1" fontId="4" fillId="4" borderId="0" xfId="0" applyNumberFormat="1" applyFont="1" applyFill="1" applyAlignment="1">
      <alignment horizontal="center" vertical="center" wrapText="1"/>
    </xf>
    <xf numFmtId="40" fontId="4" fillId="4" borderId="0" xfId="0" applyNumberFormat="1" applyFont="1" applyFill="1" applyAlignment="1">
      <alignment horizontal="center" vertical="center" wrapText="1"/>
    </xf>
    <xf numFmtId="3" fontId="4" fillId="4" borderId="0" xfId="0" applyNumberFormat="1" applyFont="1" applyFill="1" applyAlignment="1">
      <alignment horizontal="center" vertical="center" wrapText="1"/>
    </xf>
    <xf numFmtId="0" fontId="0" fillId="0" borderId="0" xfId="0" applyAlignment="1">
      <alignment vertical="center" wrapText="1"/>
    </xf>
    <xf numFmtId="0" fontId="3"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165" fontId="1" fillId="0" borderId="0" xfId="0" applyNumberFormat="1" applyFont="1" applyAlignment="1">
      <alignment horizontal="center" vertical="center"/>
    </xf>
    <xf numFmtId="4" fontId="1" fillId="0" borderId="0" xfId="0" applyNumberFormat="1" applyFont="1" applyAlignment="1">
      <alignment horizontal="center" vertical="center"/>
    </xf>
    <xf numFmtId="1" fontId="0" fillId="0" borderId="0" xfId="0" applyNumberFormat="1" applyAlignment="1">
      <alignment horizontal="center" vertical="center"/>
    </xf>
    <xf numFmtId="4" fontId="1" fillId="0" borderId="0" xfId="0" applyNumberFormat="1" applyFont="1" applyAlignment="1">
      <alignment horizontal="left" vertical="center"/>
    </xf>
    <xf numFmtId="3" fontId="5" fillId="0" borderId="0" xfId="0" applyNumberFormat="1" applyFont="1" applyAlignment="1">
      <alignment horizontal="center" vertical="center"/>
    </xf>
    <xf numFmtId="0" fontId="7" fillId="0" borderId="0" xfId="2" applyFont="1" applyAlignment="1">
      <alignment vertical="center"/>
    </xf>
    <xf numFmtId="165" fontId="0" fillId="0" borderId="0" xfId="0" applyNumberFormat="1" applyAlignment="1">
      <alignment horizontal="center" vertical="center"/>
    </xf>
    <xf numFmtId="4" fontId="0" fillId="0" borderId="0" xfId="0" applyNumberFormat="1" applyAlignment="1">
      <alignment horizontal="center" vertical="center"/>
    </xf>
    <xf numFmtId="4" fontId="1" fillId="0" borderId="0" xfId="0" applyNumberFormat="1" applyFont="1" applyAlignment="1">
      <alignment vertical="center"/>
    </xf>
    <xf numFmtId="4" fontId="9" fillId="0" borderId="0" xfId="3" applyNumberFormat="1" applyFont="1" applyFill="1" applyAlignment="1" applyProtection="1">
      <alignment horizontal="left" vertical="center"/>
    </xf>
    <xf numFmtId="0" fontId="0" fillId="0" borderId="0" xfId="0" applyAlignment="1">
      <alignment horizontal="left"/>
    </xf>
  </cellXfs>
  <cellStyles count="4">
    <cellStyle name="Check Cell" xfId="1" builtinId="23"/>
    <cellStyle name="Hyperlink" xfId="3" builtinId="8"/>
    <cellStyle name="Normal" xfId="0" builtinId="0"/>
    <cellStyle name="Normal 2" xfId="2" xr:uid="{A55C7B29-A631-41A6-96F0-C5D5DB370CE6}"/>
  </cellStyles>
  <dxfs count="24">
    <dxf>
      <numFmt numFmtId="164" formatCode="0;\-0;;@"/>
    </dxf>
    <dxf>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ertAlign val="baseline"/>
        <sz val="11"/>
        <color indexed="12"/>
        <name val="Verdana"/>
        <family val="2"/>
        <scheme val="none"/>
      </font>
      <numFmt numFmtId="4" formatCode="#,##0.00"/>
      <fill>
        <patternFill patternType="none">
          <fgColor indexed="64"/>
          <bgColor auto="1"/>
        </patternFill>
      </fill>
      <alignment horizontal="left" vertical="center" textRotation="0" wrapText="0" indent="0" justifyLastLine="0" shrinkToFit="0" readingOrder="0"/>
      <protection locked="1" hidden="0"/>
    </dxf>
    <dxf>
      <numFmt numFmtId="4" formatCode="#,##0.00"/>
      <fill>
        <patternFill patternType="none">
          <fgColor indexed="64"/>
          <bgColor auto="1"/>
        </patternFill>
      </fill>
      <alignment horizontal="general" vertical="center" textRotation="0" wrapText="0" indent="0" justifyLastLine="0" shrinkToFit="0" readingOrder="0"/>
    </dxf>
    <dxf>
      <numFmt numFmtId="4" formatCode="#,##0.00"/>
      <fill>
        <patternFill patternType="none">
          <fgColor indexed="64"/>
          <bgColor auto="1"/>
        </patternFill>
      </fill>
      <alignment horizontal="center" vertical="center" textRotation="0" wrapText="0" indent="0" justifyLastLine="0" shrinkToFit="0" readingOrder="0"/>
    </dxf>
    <dxf>
      <numFmt numFmtId="4" formatCode="#,##0.00"/>
      <fill>
        <patternFill patternType="none">
          <fgColor indexed="64"/>
          <bgColor auto="1"/>
        </patternFill>
      </fill>
      <alignment horizontal="center" vertical="center" textRotation="0" wrapText="0" indent="0" justifyLastLine="0" shrinkToFit="0" readingOrder="0"/>
    </dxf>
    <dxf>
      <numFmt numFmtId="4" formatCode="#,##0.00"/>
      <fill>
        <patternFill patternType="none">
          <fgColor indexed="64"/>
          <bgColor auto="1"/>
        </patternFill>
      </fill>
      <alignment horizontal="center" vertical="center" textRotation="0" wrapText="0" indent="0" justifyLastLine="0" shrinkToFit="0" readingOrder="0"/>
    </dxf>
    <dxf>
      <numFmt numFmtId="4" formatCode="#,##0.00"/>
      <fill>
        <patternFill patternType="none">
          <fgColor indexed="64"/>
          <bgColor auto="1"/>
        </patternFill>
      </fill>
      <alignment horizontal="center" vertical="center" textRotation="0" wrapText="0" indent="0" justifyLastLine="0" shrinkToFit="0" readingOrder="0"/>
    </dxf>
    <dxf>
      <numFmt numFmtId="4" formatCode="#,##0.0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numFmt numFmtId="1" formatCode="0"/>
      <fill>
        <patternFill patternType="none">
          <fgColor indexed="64"/>
          <bgColor auto="1"/>
        </patternFill>
      </fill>
      <alignment horizontal="center" vertical="center" textRotation="0" wrapText="0" indent="0" justifyLastLine="0" shrinkToFit="0" readingOrder="0"/>
    </dxf>
    <dxf>
      <numFmt numFmtId="4"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0.00;\-0.00;;@"/>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5" formatCode="0.00;\-0.00;;@"/>
      <alignment horizontal="center" vertical="center" textRotation="0" wrapText="0" indent="0" justifyLastLine="0" shrinkToFit="0" readingOrder="0"/>
    </dxf>
    <dxf>
      <numFmt numFmtId="0" formatCode="General"/>
      <fill>
        <patternFill patternType="none">
          <fgColor indexed="64"/>
          <bgColor auto="1"/>
        </patternFill>
      </fill>
      <alignment horizontal="left" vertical="center" textRotation="0" wrapText="0" indent="0" justifyLastLine="0" shrinkToFit="0" readingOrder="0"/>
    </dxf>
    <dxf>
      <numFmt numFmtId="0" formatCode="General"/>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Calibri"/>
        <family val="2"/>
        <scheme val="none"/>
      </font>
      <fill>
        <patternFill patternType="solid">
          <fgColor theme="4"/>
          <bgColor theme="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1008104</xdr:colOff>
      <xdr:row>1</xdr:row>
      <xdr:rowOff>1339</xdr:rowOff>
    </xdr:to>
    <xdr:pic>
      <xdr:nvPicPr>
        <xdr:cNvPr id="2" name="Picture 1">
          <a:extLst>
            <a:ext uri="{FF2B5EF4-FFF2-40B4-BE49-F238E27FC236}">
              <a16:creationId xmlns:a16="http://schemas.microsoft.com/office/drawing/2014/main" id="{2CBA532C-A492-4E55-9318-567EA306EC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19534" cy="7823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ayden\Desktop\Harman%20PriceList_Professional_USA%20--%20effective%2008.25.25.xlsx" TargetMode="External"/><Relationship Id="rId1" Type="http://schemas.openxmlformats.org/officeDocument/2006/relationships/externalLinkPath" Target="Harman%20PriceList_Professional_USA%20--%20effective%2008.25.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ce Changes Effective 8.25.25"/>
      <sheetName val="Cover"/>
      <sheetName val="All Skus"/>
      <sheetName val="AMX"/>
      <sheetName val="BSS"/>
      <sheetName val="Crown"/>
      <sheetName val="DBX"/>
      <sheetName val="JBL"/>
      <sheetName val="JBL Commercial"/>
      <sheetName val="Cinema"/>
      <sheetName val="Lexicon"/>
      <sheetName val="Martin"/>
      <sheetName val="Soundcraft"/>
      <sheetName val="Change Log"/>
      <sheetName val="Customer Care Contacts"/>
      <sheetName val="US Channel Map (NEW)"/>
      <sheetName val="Post-Sales Support"/>
      <sheetName val="Martin Territory Map"/>
    </sheetNames>
    <sheetDataSet>
      <sheetData sheetId="0"/>
      <sheetData sheetId="1"/>
      <sheetData sheetId="2">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row>
        <row r="2">
          <cell r="A2" t="str">
            <v>SKU</v>
          </cell>
          <cell r="B2" t="str">
            <v>Brand</v>
          </cell>
          <cell r="C2" t="str">
            <v>Category</v>
          </cell>
          <cell r="D2" t="str">
            <v>Model Number</v>
          </cell>
          <cell r="E2" t="str">
            <v>Material Group</v>
          </cell>
          <cell r="F2" t="str">
            <v>Restricted from Internet</v>
          </cell>
          <cell r="G2" t="str">
            <v>Status</v>
          </cell>
          <cell r="H2" t="str">
            <v>Product Description Short</v>
          </cell>
          <cell r="I2" t="str">
            <v>Product Description Long</v>
          </cell>
          <cell r="J2" t="str">
            <v>MSRP</v>
          </cell>
          <cell r="K2" t="str">
            <v>MAP</v>
          </cell>
          <cell r="L2" t="str">
            <v>Dealer</v>
          </cell>
          <cell r="M2" t="str">
            <v xml:space="preserve">US Dealer 100-249pcs*2 </v>
          </cell>
          <cell r="N2" t="str">
            <v xml:space="preserve">US Dealer 250+ pcs*3 </v>
          </cell>
          <cell r="O2" t="str">
            <v>Master Pack Qty</v>
          </cell>
          <cell r="P2" t="str">
            <v>UPC</v>
          </cell>
          <cell r="Q2" t="str">
            <v>EAN</v>
          </cell>
          <cell r="R2" t="str">
            <v>WEIGHT (lb.)</v>
          </cell>
          <cell r="S2" t="str">
            <v>DIM L (in.)</v>
          </cell>
          <cell r="T2" t="str">
            <v>DIM W (in.)</v>
          </cell>
          <cell r="U2" t="str">
            <v>DIM H (in.)</v>
          </cell>
          <cell r="V2" t="str">
            <v>COUNTRY OF ORIGIN</v>
          </cell>
          <cell r="W2" t="str">
            <v>TAA Compliant</v>
          </cell>
          <cell r="X2" t="str">
            <v>LINK</v>
          </cell>
          <cell r="Y2" t="str">
            <v>Row Sort Order</v>
          </cell>
        </row>
        <row r="3">
          <cell r="A3" t="str">
            <v>Wired Microphones-Recording</v>
          </cell>
          <cell r="B3" t="str">
            <v>AKG</v>
          </cell>
          <cell r="Y3">
            <v>1</v>
          </cell>
        </row>
        <row r="4">
          <cell r="A4" t="str">
            <v>USB</v>
          </cell>
          <cell r="B4" t="str">
            <v>AKG</v>
          </cell>
          <cell r="Y4">
            <v>2</v>
          </cell>
        </row>
        <row r="5">
          <cell r="A5" t="str">
            <v>C44-USB</v>
          </cell>
          <cell r="B5" t="str">
            <v>AKG</v>
          </cell>
          <cell r="C5" t="str">
            <v>Wired Mics</v>
          </cell>
          <cell r="D5" t="str">
            <v>C44-USB</v>
          </cell>
          <cell r="E5" t="str">
            <v>JBL029</v>
          </cell>
          <cell r="H5" t="str">
            <v>Lyra USB Microphone</v>
          </cell>
          <cell r="I5" t="str">
            <v>Lyra USB Microphone</v>
          </cell>
          <cell r="J5">
            <v>140</v>
          </cell>
          <cell r="K5">
            <v>99</v>
          </cell>
          <cell r="L5">
            <v>73.52</v>
          </cell>
          <cell r="P5">
            <v>885038040804</v>
          </cell>
          <cell r="Q5">
            <v>9002761048308</v>
          </cell>
          <cell r="R5">
            <v>2.0299999999999998</v>
          </cell>
          <cell r="S5">
            <v>4.25</v>
          </cell>
          <cell r="T5">
            <v>4.79</v>
          </cell>
          <cell r="U5">
            <v>9.7200000000000006</v>
          </cell>
          <cell r="V5" t="str">
            <v>CN</v>
          </cell>
          <cell r="W5" t="str">
            <v>Non Compliant</v>
          </cell>
          <cell r="Y5">
            <v>3</v>
          </cell>
        </row>
        <row r="6">
          <cell r="A6" t="str">
            <v>5122010-00</v>
          </cell>
          <cell r="B6" t="str">
            <v>AKG</v>
          </cell>
          <cell r="C6" t="str">
            <v>Bundle</v>
          </cell>
          <cell r="D6" t="str">
            <v>PODCASTER ESSENTIALS</v>
          </cell>
          <cell r="E6" t="str">
            <v>SC-VI</v>
          </cell>
          <cell r="H6" t="str">
            <v>Lyra USB Microphone, K371 Professional Headphone With Stereo Headphone Adaptor, Ableton Live 10 Lite (Mac/PC) production software,and Berklee online course</v>
          </cell>
          <cell r="I6" t="str">
            <v>AUDIO PRODUCTION TOOLKIT: AKG LYRA USB MICROPHONE AND AKG K371 HEADPHONES   Must be ordered in pairs</v>
          </cell>
          <cell r="J6">
            <v>373.75</v>
          </cell>
          <cell r="K6">
            <v>299</v>
          </cell>
          <cell r="L6">
            <v>224</v>
          </cell>
          <cell r="O6">
            <v>4</v>
          </cell>
          <cell r="P6">
            <v>885038040811</v>
          </cell>
          <cell r="Q6">
            <v>9002761040814</v>
          </cell>
          <cell r="R6">
            <v>5.18</v>
          </cell>
          <cell r="S6">
            <v>10.51</v>
          </cell>
          <cell r="T6">
            <v>9.06</v>
          </cell>
          <cell r="U6">
            <v>10.24</v>
          </cell>
          <cell r="V6" t="str">
            <v>CN</v>
          </cell>
          <cell r="W6" t="str">
            <v>Non Compliant</v>
          </cell>
          <cell r="Y6">
            <v>4</v>
          </cell>
        </row>
        <row r="7">
          <cell r="A7" t="str">
            <v>Perception Range</v>
          </cell>
          <cell r="B7" t="str">
            <v>AKG</v>
          </cell>
          <cell r="Y7">
            <v>5</v>
          </cell>
        </row>
        <row r="8">
          <cell r="A8" t="str">
            <v>3101H00400</v>
          </cell>
          <cell r="B8" t="str">
            <v>AKG</v>
          </cell>
          <cell r="C8" t="str">
            <v>Wired Mics</v>
          </cell>
          <cell r="D8" t="str">
            <v>P120</v>
          </cell>
          <cell r="E8" t="str">
            <v>AT410090</v>
          </cell>
          <cell r="H8" t="str">
            <v>Studio Condenser Microphone</v>
          </cell>
          <cell r="I8" t="str">
            <v xml:space="preserve">Professional studio microphone for general purpose. </v>
          </cell>
          <cell r="J8">
            <v>161.25</v>
          </cell>
          <cell r="K8">
            <v>129</v>
          </cell>
          <cell r="L8">
            <v>89.4</v>
          </cell>
          <cell r="O8">
            <v>8</v>
          </cell>
          <cell r="P8">
            <v>885038037033</v>
          </cell>
          <cell r="Q8">
            <v>9002761037036</v>
          </cell>
          <cell r="R8">
            <v>9.5</v>
          </cell>
          <cell r="S8">
            <v>3</v>
          </cell>
          <cell r="T8">
            <v>7.5</v>
          </cell>
          <cell r="U8">
            <v>3.5</v>
          </cell>
          <cell r="V8" t="str">
            <v>CN</v>
          </cell>
          <cell r="W8" t="str">
            <v>Non Compliant</v>
          </cell>
          <cell r="X8" t="str">
            <v>https://www.akg.com/Microphones/Condenser%20Microphones/P120-.html</v>
          </cell>
          <cell r="Y8">
            <v>6</v>
          </cell>
        </row>
        <row r="9">
          <cell r="A9" t="str">
            <v>3101H00410</v>
          </cell>
          <cell r="B9" t="str">
            <v>AKG</v>
          </cell>
          <cell r="C9" t="str">
            <v>Wired Mics</v>
          </cell>
          <cell r="D9" t="str">
            <v>P170</v>
          </cell>
          <cell r="E9" t="str">
            <v>AT210010</v>
          </cell>
          <cell r="H9" t="str">
            <v>Studio Condenser Microphone</v>
          </cell>
          <cell r="I9" t="str">
            <v>Professional instrumental microphone with small diaphragm-true condenser transducer, package includes a stand adapter.</v>
          </cell>
          <cell r="J9">
            <v>161.25</v>
          </cell>
          <cell r="K9">
            <v>129</v>
          </cell>
          <cell r="L9">
            <v>89.4</v>
          </cell>
          <cell r="O9">
            <v>8</v>
          </cell>
          <cell r="P9">
            <v>885038037040</v>
          </cell>
          <cell r="Q9">
            <v>9002761037043</v>
          </cell>
          <cell r="R9">
            <v>9.5</v>
          </cell>
          <cell r="S9">
            <v>3</v>
          </cell>
          <cell r="T9">
            <v>7.5</v>
          </cell>
          <cell r="U9">
            <v>3.5</v>
          </cell>
          <cell r="V9" t="str">
            <v>CN</v>
          </cell>
          <cell r="W9" t="str">
            <v>Non Compliant</v>
          </cell>
          <cell r="X9" t="str">
            <v>https://www.akg.com/Microphones/Condenser%20Microphones/P170.html</v>
          </cell>
          <cell r="Y9">
            <v>7</v>
          </cell>
        </row>
        <row r="10">
          <cell r="A10" t="str">
            <v>3101H00420</v>
          </cell>
          <cell r="B10" t="str">
            <v>AKG</v>
          </cell>
          <cell r="C10" t="str">
            <v>Wired Mics</v>
          </cell>
          <cell r="D10" t="str">
            <v>P220</v>
          </cell>
          <cell r="E10" t="str">
            <v>AT210010</v>
          </cell>
          <cell r="H10" t="str">
            <v>Studio Condenser Microphone</v>
          </cell>
          <cell r="I10" t="str">
            <v>as Perception 120 with one inch true condenser large diaphragm capsule.</v>
          </cell>
          <cell r="J10">
            <v>286.25</v>
          </cell>
          <cell r="K10">
            <v>229</v>
          </cell>
          <cell r="L10">
            <v>163</v>
          </cell>
          <cell r="O10">
            <v>8</v>
          </cell>
          <cell r="P10">
            <v>885038037057</v>
          </cell>
          <cell r="Q10">
            <v>9002761037050</v>
          </cell>
          <cell r="R10">
            <v>9</v>
          </cell>
          <cell r="S10">
            <v>5</v>
          </cell>
          <cell r="T10">
            <v>8.5</v>
          </cell>
          <cell r="U10">
            <v>5.5</v>
          </cell>
          <cell r="V10" t="str">
            <v>CN</v>
          </cell>
          <cell r="W10" t="str">
            <v>Non Compliant</v>
          </cell>
          <cell r="X10" t="str">
            <v>https://www.akg.com/Microphones/Condenser%20Microphones/P220.html</v>
          </cell>
          <cell r="Y10">
            <v>8</v>
          </cell>
        </row>
        <row r="11">
          <cell r="A11" t="str">
            <v>3101H00430</v>
          </cell>
          <cell r="B11" t="str">
            <v>AKG</v>
          </cell>
          <cell r="C11" t="str">
            <v>Wired Mics</v>
          </cell>
          <cell r="D11" t="str">
            <v>P420</v>
          </cell>
          <cell r="E11" t="str">
            <v>AT210010</v>
          </cell>
          <cell r="H11" t="str">
            <v>Studio Condenser Microphone</v>
          </cell>
          <cell r="I11" t="str">
            <v>Professional large-dual-diaphragm true-condenser microphone with switchable polar patterns.</v>
          </cell>
          <cell r="J11">
            <v>323.75</v>
          </cell>
          <cell r="K11">
            <v>259</v>
          </cell>
          <cell r="L11">
            <v>191</v>
          </cell>
          <cell r="O11">
            <v>8</v>
          </cell>
          <cell r="P11">
            <v>885038037064</v>
          </cell>
          <cell r="Q11">
            <v>9002761037067</v>
          </cell>
          <cell r="R11">
            <v>13.5</v>
          </cell>
          <cell r="S11">
            <v>21</v>
          </cell>
          <cell r="T11">
            <v>20</v>
          </cell>
          <cell r="U11">
            <v>5.5</v>
          </cell>
          <cell r="V11" t="str">
            <v>CN</v>
          </cell>
          <cell r="W11" t="str">
            <v>Non Compliant</v>
          </cell>
          <cell r="X11" t="str">
            <v>https://www.akg.com/Microphones/Condenser%20Microphones/P420.html</v>
          </cell>
          <cell r="Y11">
            <v>9</v>
          </cell>
        </row>
        <row r="12">
          <cell r="A12" t="str">
            <v>3101H00440</v>
          </cell>
          <cell r="B12" t="str">
            <v>AKG</v>
          </cell>
          <cell r="C12" t="str">
            <v>Wired Mics</v>
          </cell>
          <cell r="D12" t="str">
            <v>P820 TUBE</v>
          </cell>
          <cell r="H12" t="str">
            <v>Studio Condenser Microphone</v>
          </cell>
          <cell r="I12" t="str">
            <v>Professional multi-pattern tube microphone with remote control unit.</v>
          </cell>
          <cell r="J12">
            <v>1273.75</v>
          </cell>
          <cell r="K12">
            <v>1019</v>
          </cell>
          <cell r="L12">
            <v>715.22</v>
          </cell>
          <cell r="O12">
            <v>2</v>
          </cell>
          <cell r="P12">
            <v>885038037071</v>
          </cell>
          <cell r="Q12">
            <v>9002761037074</v>
          </cell>
          <cell r="R12">
            <v>15.5</v>
          </cell>
          <cell r="S12">
            <v>18</v>
          </cell>
          <cell r="T12">
            <v>7.25</v>
          </cell>
          <cell r="U12">
            <v>5.9</v>
          </cell>
          <cell r="V12" t="str">
            <v>CN</v>
          </cell>
          <cell r="W12" t="str">
            <v>Non Compliant</v>
          </cell>
          <cell r="X12" t="str">
            <v>https://www.akg.com/Microphones/Tube%20Microphones/P820tube.html</v>
          </cell>
          <cell r="Y12">
            <v>10</v>
          </cell>
        </row>
        <row r="13">
          <cell r="A13" t="str">
            <v>The C Suite</v>
          </cell>
          <cell r="B13" t="str">
            <v>AKG</v>
          </cell>
          <cell r="Y13">
            <v>11</v>
          </cell>
        </row>
        <row r="14">
          <cell r="A14" t="str">
            <v>3354X00010</v>
          </cell>
          <cell r="B14" t="str">
            <v>AKG</v>
          </cell>
          <cell r="C14" t="str">
            <v>Wired Mics</v>
          </cell>
          <cell r="D14" t="str">
            <v>C1000S</v>
          </cell>
          <cell r="E14" t="str">
            <v>AT610000</v>
          </cell>
          <cell r="H14" t="str">
            <v>Studio Condenser Microphone</v>
          </cell>
          <cell r="I14" t="str">
            <v>Multipurpose condenser microphone</v>
          </cell>
          <cell r="J14">
            <v>405</v>
          </cell>
          <cell r="K14">
            <v>324</v>
          </cell>
          <cell r="L14">
            <v>232.26</v>
          </cell>
          <cell r="O14">
            <v>12</v>
          </cell>
          <cell r="P14">
            <v>885038034605</v>
          </cell>
          <cell r="Q14">
            <v>9002761034608</v>
          </cell>
          <cell r="R14">
            <v>3.5</v>
          </cell>
          <cell r="S14">
            <v>11</v>
          </cell>
          <cell r="T14">
            <v>8</v>
          </cell>
          <cell r="U14">
            <v>3.4</v>
          </cell>
          <cell r="V14" t="str">
            <v>CN</v>
          </cell>
          <cell r="W14" t="str">
            <v>Non Compliant</v>
          </cell>
          <cell r="X14" t="str">
            <v>https://www.akg.com/Microphones/Condenser%20Microphones/C1000_S.html</v>
          </cell>
          <cell r="Y14">
            <v>12</v>
          </cell>
        </row>
        <row r="15">
          <cell r="A15" t="str">
            <v>2785X00230</v>
          </cell>
          <cell r="B15" t="str">
            <v>AKG</v>
          </cell>
          <cell r="C15" t="str">
            <v>Wired Mics</v>
          </cell>
          <cell r="D15" t="str">
            <v>C3000</v>
          </cell>
          <cell r="E15" t="str">
            <v>AT510000</v>
          </cell>
          <cell r="H15" t="str">
            <v>Studio Condenser Microphone</v>
          </cell>
          <cell r="I15" t="str">
            <v>Large diaphragm microphone for vocal &amp; instrument applications</v>
          </cell>
          <cell r="J15">
            <v>511.25</v>
          </cell>
          <cell r="K15">
            <v>409</v>
          </cell>
          <cell r="L15">
            <v>286.27</v>
          </cell>
          <cell r="O15">
            <v>12</v>
          </cell>
          <cell r="P15">
            <v>885038028758</v>
          </cell>
          <cell r="Q15">
            <v>9002761028751</v>
          </cell>
          <cell r="R15">
            <v>8</v>
          </cell>
          <cell r="S15">
            <v>3.5</v>
          </cell>
          <cell r="T15">
            <v>11</v>
          </cell>
          <cell r="U15">
            <v>3.35</v>
          </cell>
          <cell r="V15" t="str">
            <v>CN</v>
          </cell>
          <cell r="W15" t="str">
            <v>Non Compliant</v>
          </cell>
          <cell r="X15" t="str">
            <v>https://www.akg.com/Microphones/Condenser%20Microphones/C3000.html</v>
          </cell>
          <cell r="Y15">
            <v>13</v>
          </cell>
        </row>
        <row r="16">
          <cell r="A16" t="str">
            <v>3185X00010</v>
          </cell>
          <cell r="B16" t="str">
            <v>AKG</v>
          </cell>
          <cell r="C16" t="str">
            <v>Wired Mics</v>
          </cell>
          <cell r="D16" t="str">
            <v>C214</v>
          </cell>
          <cell r="E16" t="str">
            <v>JBL030</v>
          </cell>
          <cell r="H16" t="str">
            <v>Studio Condenser Microphone</v>
          </cell>
          <cell r="I16" t="str">
            <v>Large diaphragm studio microphone based on C414 capsule. Cardioid only.</v>
          </cell>
          <cell r="J16">
            <v>561.25</v>
          </cell>
          <cell r="K16">
            <v>449</v>
          </cell>
          <cell r="L16">
            <v>320</v>
          </cell>
          <cell r="P16">
            <v>885038021117</v>
          </cell>
          <cell r="Q16">
            <v>9002761021110</v>
          </cell>
          <cell r="R16">
            <v>8.5</v>
          </cell>
          <cell r="S16">
            <v>11</v>
          </cell>
          <cell r="T16">
            <v>4</v>
          </cell>
          <cell r="U16">
            <v>4</v>
          </cell>
          <cell r="V16" t="str">
            <v>HU</v>
          </cell>
          <cell r="W16" t="str">
            <v>Compliant</v>
          </cell>
          <cell r="X16" t="str">
            <v>https://www.akg.com/Microphones/Condenser%20Microphones/C214.html</v>
          </cell>
          <cell r="Y16">
            <v>14</v>
          </cell>
        </row>
        <row r="17">
          <cell r="A17" t="str">
            <v>3386X00010</v>
          </cell>
          <cell r="B17" t="str">
            <v>AKG</v>
          </cell>
          <cell r="C17" t="str">
            <v>Wired Mics</v>
          </cell>
          <cell r="D17" t="str">
            <v>C314</v>
          </cell>
          <cell r="H17" t="str">
            <v>Studio Condenser Microphone</v>
          </cell>
          <cell r="I17" t="str">
            <v>Professional multi-pattern condenser microphone</v>
          </cell>
          <cell r="J17">
            <v>1061.25</v>
          </cell>
          <cell r="K17">
            <v>849</v>
          </cell>
          <cell r="L17">
            <v>605.48</v>
          </cell>
          <cell r="P17">
            <v>885038038252</v>
          </cell>
          <cell r="Q17">
            <v>9002761038255</v>
          </cell>
          <cell r="R17">
            <v>4</v>
          </cell>
          <cell r="S17">
            <v>11.25</v>
          </cell>
          <cell r="T17">
            <v>8.5</v>
          </cell>
          <cell r="U17">
            <v>3.9</v>
          </cell>
          <cell r="V17" t="str">
            <v>HU</v>
          </cell>
          <cell r="W17" t="str">
            <v>Compliant</v>
          </cell>
          <cell r="X17" t="str">
            <v>https://www.akg.com/Microphones/Condenser%20Microphones/C314.html</v>
          </cell>
          <cell r="Y17">
            <v>15</v>
          </cell>
        </row>
        <row r="18">
          <cell r="A18" t="str">
            <v>3059X00050</v>
          </cell>
          <cell r="B18" t="str">
            <v>AKG</v>
          </cell>
          <cell r="C18" t="str">
            <v>Wired Mics</v>
          </cell>
          <cell r="D18" t="str">
            <v>C414 XLS</v>
          </cell>
          <cell r="E18" t="str">
            <v>AT690092</v>
          </cell>
          <cell r="H18" t="str">
            <v>Studio Condenser Microphone</v>
          </cell>
          <cell r="I18" t="str">
            <v>Large diaphragm studio microphone for universal applications</v>
          </cell>
          <cell r="J18">
            <v>1623.75</v>
          </cell>
          <cell r="K18">
            <v>1299</v>
          </cell>
          <cell r="L18">
            <v>935</v>
          </cell>
          <cell r="P18">
            <v>885038025917</v>
          </cell>
          <cell r="Q18">
            <v>9002761025910</v>
          </cell>
          <cell r="R18">
            <v>10</v>
          </cell>
          <cell r="S18">
            <v>11</v>
          </cell>
          <cell r="T18">
            <v>2.5</v>
          </cell>
          <cell r="U18">
            <v>5.6</v>
          </cell>
          <cell r="V18" t="str">
            <v>HU</v>
          </cell>
          <cell r="W18" t="str">
            <v>Compliant</v>
          </cell>
          <cell r="X18" t="str">
            <v>https://www.akg.com/Microphones/Condenser%20Microphones/C414XLS.html</v>
          </cell>
          <cell r="Y18">
            <v>16</v>
          </cell>
        </row>
        <row r="19">
          <cell r="A19" t="str">
            <v>3059X00060</v>
          </cell>
          <cell r="B19" t="str">
            <v>AKG</v>
          </cell>
          <cell r="C19" t="str">
            <v>Wired Mics</v>
          </cell>
          <cell r="D19" t="str">
            <v>C414 XLII</v>
          </cell>
          <cell r="E19" t="str">
            <v>AT210010</v>
          </cell>
          <cell r="H19" t="str">
            <v>Studio Condenser Microphone</v>
          </cell>
          <cell r="I19" t="str">
            <v>Large diaphragm studio microphone for solo vocals &amp; solo instruments</v>
          </cell>
          <cell r="J19">
            <v>1623.75</v>
          </cell>
          <cell r="K19">
            <v>1299</v>
          </cell>
          <cell r="L19">
            <v>935</v>
          </cell>
          <cell r="P19">
            <v>885038025924</v>
          </cell>
          <cell r="Q19">
            <v>9002761025927</v>
          </cell>
          <cell r="R19">
            <v>8.5</v>
          </cell>
          <cell r="S19">
            <v>11.5</v>
          </cell>
          <cell r="T19">
            <v>3</v>
          </cell>
          <cell r="U19">
            <v>5.6</v>
          </cell>
          <cell r="V19" t="str">
            <v>HU</v>
          </cell>
          <cell r="W19" t="str">
            <v>Compliant</v>
          </cell>
          <cell r="X19" t="str">
            <v>https://www.akg.com/Microphones/Condenser%20Microphones/C414+XLII.html</v>
          </cell>
          <cell r="Y19">
            <v>17</v>
          </cell>
        </row>
        <row r="20">
          <cell r="A20" t="str">
            <v>2895H00010</v>
          </cell>
          <cell r="B20" t="str">
            <v>AKG</v>
          </cell>
          <cell r="C20" t="str">
            <v>Wired Mics</v>
          </cell>
          <cell r="D20" t="str">
            <v>C451 B</v>
          </cell>
          <cell r="E20" t="str">
            <v>AT690092</v>
          </cell>
          <cell r="H20" t="str">
            <v>Studio Condenser Microphone</v>
          </cell>
          <cell r="I20" t="str">
            <v>Microphone for drums, percussion, acoustic guitars &amp; overhead</v>
          </cell>
          <cell r="J20">
            <v>936.25</v>
          </cell>
          <cell r="K20">
            <v>749</v>
          </cell>
          <cell r="L20">
            <v>516</v>
          </cell>
          <cell r="O20">
            <v>1.7619047619047619</v>
          </cell>
          <cell r="P20">
            <v>885038006077</v>
          </cell>
          <cell r="Q20">
            <v>9002761006070</v>
          </cell>
          <cell r="R20">
            <v>12</v>
          </cell>
          <cell r="S20">
            <v>3.5</v>
          </cell>
          <cell r="T20">
            <v>6</v>
          </cell>
          <cell r="U20">
            <v>3.6</v>
          </cell>
          <cell r="V20" t="str">
            <v>HU</v>
          </cell>
          <cell r="W20" t="str">
            <v>Compliant</v>
          </cell>
          <cell r="X20" t="str">
            <v>https://www.akg.com/Microphones/Condenser%20Microphones/C451B.html</v>
          </cell>
          <cell r="Y20">
            <v>18</v>
          </cell>
        </row>
        <row r="21">
          <cell r="A21" t="str">
            <v>2221X00040</v>
          </cell>
          <cell r="B21" t="str">
            <v>AKG</v>
          </cell>
          <cell r="C21" t="str">
            <v>Wired Mics</v>
          </cell>
          <cell r="D21" t="str">
            <v>C12 VR</v>
          </cell>
          <cell r="E21" t="str">
            <v>AT410020</v>
          </cell>
          <cell r="H21" t="str">
            <v>Studio Condenser Microphone</v>
          </cell>
          <cell r="I21" t="str">
            <v xml:space="preserve">Tube "Vintage Revival" microphone     </v>
          </cell>
          <cell r="J21">
            <v>10498.75</v>
          </cell>
          <cell r="K21">
            <v>8399</v>
          </cell>
          <cell r="L21">
            <v>5873.35</v>
          </cell>
          <cell r="P21">
            <v>885038002482</v>
          </cell>
          <cell r="Q21">
            <v>9002761002485</v>
          </cell>
          <cell r="R21">
            <v>16.5</v>
          </cell>
          <cell r="S21">
            <v>19</v>
          </cell>
          <cell r="T21">
            <v>16.5</v>
          </cell>
          <cell r="U21">
            <v>10.8</v>
          </cell>
          <cell r="V21" t="str">
            <v>HU</v>
          </cell>
          <cell r="W21" t="str">
            <v>Compliant</v>
          </cell>
          <cell r="X21" t="str">
            <v>https://www.akg.com/Microphones/Tube%20Microphones/C12VR.html</v>
          </cell>
          <cell r="Y21">
            <v>19</v>
          </cell>
        </row>
        <row r="22">
          <cell r="A22" t="str">
            <v>3185X00110</v>
          </cell>
          <cell r="B22" t="str">
            <v>AKG</v>
          </cell>
          <cell r="C22" t="str">
            <v>Wired Mics</v>
          </cell>
          <cell r="D22" t="str">
            <v>C214 MATCHED PAIR</v>
          </cell>
          <cell r="E22" t="str">
            <v>AT210010</v>
          </cell>
          <cell r="H22" t="str">
            <v>Studio Condenser Microphone</v>
          </cell>
          <cell r="I22" t="str">
            <v xml:space="preserve">Computer-matched stereo pair </v>
          </cell>
          <cell r="J22">
            <v>1123.75</v>
          </cell>
          <cell r="K22">
            <v>899</v>
          </cell>
          <cell r="L22">
            <v>654</v>
          </cell>
          <cell r="P22">
            <v>885038025849</v>
          </cell>
          <cell r="Q22">
            <v>9002761025842</v>
          </cell>
          <cell r="R22">
            <v>15</v>
          </cell>
          <cell r="S22">
            <v>12</v>
          </cell>
          <cell r="T22">
            <v>4</v>
          </cell>
          <cell r="U22">
            <v>4</v>
          </cell>
          <cell r="V22" t="str">
            <v>HU</v>
          </cell>
          <cell r="W22" t="str">
            <v>Compliant</v>
          </cell>
          <cell r="X22" t="str">
            <v>https://www.akg.com/Microphones/Drum%20Microphone%20Bundles/C214MatPair.html</v>
          </cell>
          <cell r="Y22">
            <v>20</v>
          </cell>
        </row>
        <row r="23">
          <cell r="A23" t="str">
            <v>3386X00110</v>
          </cell>
          <cell r="B23" t="str">
            <v>AKG</v>
          </cell>
          <cell r="C23" t="str">
            <v>Microphone</v>
          </cell>
          <cell r="D23" t="str">
            <v>C314 MATCHED PAIR</v>
          </cell>
          <cell r="H23" t="str">
            <v>Studio Condenser Microphone</v>
          </cell>
          <cell r="I23" t="str">
            <v>Computer-matched stereo pair</v>
          </cell>
          <cell r="J23">
            <v>2123.75</v>
          </cell>
          <cell r="K23">
            <v>1699</v>
          </cell>
          <cell r="L23">
            <v>1219.1600000000001</v>
          </cell>
          <cell r="P23">
            <v>885038038269</v>
          </cell>
          <cell r="V23" t="str">
            <v>HU</v>
          </cell>
          <cell r="W23" t="str">
            <v>Non Compliant</v>
          </cell>
          <cell r="X23" t="str">
            <v>https://www.akg.com/Microphones/Drum%20Microphone%20Bundles/C314MatPair.html</v>
          </cell>
          <cell r="Y23">
            <v>21</v>
          </cell>
        </row>
        <row r="24">
          <cell r="A24" t="str">
            <v>3059X00230</v>
          </cell>
          <cell r="B24" t="str">
            <v>AKG</v>
          </cell>
          <cell r="C24" t="str">
            <v>Wired Mics</v>
          </cell>
          <cell r="D24" t="str">
            <v>C414 XLS MATCHED PAIR</v>
          </cell>
          <cell r="E24" t="str">
            <v>AT210010</v>
          </cell>
          <cell r="H24" t="str">
            <v>Studio Condenser Microphone</v>
          </cell>
          <cell r="I24" t="str">
            <v>Computer-matched stereo pair</v>
          </cell>
          <cell r="J24">
            <v>3699</v>
          </cell>
          <cell r="K24">
            <v>2599</v>
          </cell>
          <cell r="L24">
            <v>1940</v>
          </cell>
          <cell r="P24">
            <v>885038025931</v>
          </cell>
          <cell r="Q24">
            <v>9002761025934</v>
          </cell>
          <cell r="R24">
            <v>13</v>
          </cell>
          <cell r="S24">
            <v>16</v>
          </cell>
          <cell r="T24">
            <v>16</v>
          </cell>
          <cell r="U24">
            <v>4</v>
          </cell>
          <cell r="V24" t="str">
            <v>HU</v>
          </cell>
          <cell r="W24" t="str">
            <v>Compliant</v>
          </cell>
          <cell r="X24" t="str">
            <v>https://www.akg.com/Microphones/Drum%20Microphone%20Bundles/C414XLSMatPair.html</v>
          </cell>
          <cell r="Y24">
            <v>22</v>
          </cell>
        </row>
        <row r="25">
          <cell r="A25" t="str">
            <v>3059X00240</v>
          </cell>
          <cell r="B25" t="str">
            <v>AKG</v>
          </cell>
          <cell r="C25" t="str">
            <v>Wired Mics</v>
          </cell>
          <cell r="D25" t="str">
            <v>C414 XLII MATCHED PAIR</v>
          </cell>
          <cell r="E25" t="str">
            <v>AT210010</v>
          </cell>
          <cell r="H25" t="str">
            <v>Studio Condenser Microphone</v>
          </cell>
          <cell r="I25" t="str">
            <v>Computer-matched stereo pair</v>
          </cell>
          <cell r="J25">
            <v>3699</v>
          </cell>
          <cell r="K25">
            <v>2599</v>
          </cell>
          <cell r="L25">
            <v>1940</v>
          </cell>
          <cell r="P25">
            <v>885038025948</v>
          </cell>
          <cell r="Q25">
            <v>9002761025941</v>
          </cell>
          <cell r="R25">
            <v>2.5</v>
          </cell>
          <cell r="S25">
            <v>23</v>
          </cell>
          <cell r="T25">
            <v>15</v>
          </cell>
          <cell r="U25">
            <v>4</v>
          </cell>
          <cell r="V25" t="str">
            <v>HU</v>
          </cell>
          <cell r="W25" t="str">
            <v>Compliant</v>
          </cell>
          <cell r="X25" t="str">
            <v>https://www.akg.com/Microphones/Drum%20Microphone%20Bundles/C414XLIIMatPair.html</v>
          </cell>
          <cell r="Y25">
            <v>23</v>
          </cell>
        </row>
        <row r="26">
          <cell r="A26" t="str">
            <v>2895H00210</v>
          </cell>
          <cell r="B26" t="str">
            <v>AKG</v>
          </cell>
          <cell r="C26" t="str">
            <v>Wired Mics</v>
          </cell>
          <cell r="D26" t="str">
            <v>C451 B MATCHED PAIR</v>
          </cell>
          <cell r="E26" t="str">
            <v>AT210010</v>
          </cell>
          <cell r="H26" t="str">
            <v>Studio Condenser Microphone</v>
          </cell>
          <cell r="I26" t="str">
            <v>Computer-matched stereo pair</v>
          </cell>
          <cell r="J26">
            <v>1998.75</v>
          </cell>
          <cell r="K26">
            <v>1599</v>
          </cell>
          <cell r="L26">
            <v>1105</v>
          </cell>
          <cell r="O26">
            <v>1.6899509803921569</v>
          </cell>
          <cell r="P26">
            <v>885038007968</v>
          </cell>
          <cell r="Q26">
            <v>9002761007961</v>
          </cell>
          <cell r="R26">
            <v>4</v>
          </cell>
          <cell r="S26">
            <v>11.5</v>
          </cell>
          <cell r="T26">
            <v>9</v>
          </cell>
          <cell r="U26">
            <v>4</v>
          </cell>
          <cell r="V26" t="str">
            <v>HU</v>
          </cell>
          <cell r="W26" t="str">
            <v>Compliant</v>
          </cell>
          <cell r="X26" t="str">
            <v>https://www.akg.com/Microphones/Drum%20Microphone%20Bundles/C451BMatPair.html</v>
          </cell>
          <cell r="Y26">
            <v>24</v>
          </cell>
        </row>
        <row r="27">
          <cell r="A27" t="str">
            <v>Wired Microphones-Live</v>
          </cell>
          <cell r="B27" t="str">
            <v>AKG</v>
          </cell>
          <cell r="Y27">
            <v>25</v>
          </cell>
        </row>
        <row r="28">
          <cell r="A28" t="str">
            <v>Handheld</v>
          </cell>
          <cell r="B28" t="str">
            <v>AKG</v>
          </cell>
          <cell r="Y28">
            <v>26</v>
          </cell>
        </row>
        <row r="29">
          <cell r="A29" t="str">
            <v>3100H00140</v>
          </cell>
          <cell r="B29" t="str">
            <v>AKG</v>
          </cell>
          <cell r="C29" t="str">
            <v>Wired Mics</v>
          </cell>
          <cell r="D29" t="str">
            <v>P3 S</v>
          </cell>
          <cell r="E29" t="str">
            <v>AT410020</v>
          </cell>
          <cell r="H29" t="str">
            <v>Handheld Vocal Microphone</v>
          </cell>
          <cell r="I29" t="str">
            <v>Rugged performance microphone designed for backing vocals and instruments, with on/off switch</v>
          </cell>
          <cell r="J29">
            <v>105</v>
          </cell>
          <cell r="K29">
            <v>85</v>
          </cell>
          <cell r="L29">
            <v>56.15</v>
          </cell>
          <cell r="O29">
            <v>20</v>
          </cell>
          <cell r="P29">
            <v>885038026969</v>
          </cell>
          <cell r="Q29">
            <v>9002761026962</v>
          </cell>
          <cell r="R29">
            <v>3</v>
          </cell>
          <cell r="S29">
            <v>6</v>
          </cell>
          <cell r="T29">
            <v>8</v>
          </cell>
          <cell r="U29">
            <v>8.4</v>
          </cell>
          <cell r="V29" t="str">
            <v>CN</v>
          </cell>
          <cell r="W29" t="str">
            <v>Non Compliant</v>
          </cell>
          <cell r="X29" t="str">
            <v>https://www.akg.com/Microphones/Dynamic%20Microphones/P3.html</v>
          </cell>
          <cell r="Y29">
            <v>27</v>
          </cell>
        </row>
        <row r="30">
          <cell r="A30" t="str">
            <v>3100H00120</v>
          </cell>
          <cell r="B30" t="str">
            <v>AKG</v>
          </cell>
          <cell r="C30" t="str">
            <v>Wired Mics</v>
          </cell>
          <cell r="D30" t="str">
            <v>P5 S</v>
          </cell>
          <cell r="E30" t="str">
            <v>AT660000</v>
          </cell>
          <cell r="H30" t="str">
            <v>Handheld Vocal Microphone</v>
          </cell>
          <cell r="I30" t="str">
            <v xml:space="preserve">Rugged performance microphone designed  for lead vocals with on/off switch
</v>
          </cell>
          <cell r="J30">
            <v>117.5</v>
          </cell>
          <cell r="K30">
            <v>95</v>
          </cell>
          <cell r="L30">
            <v>66.3</v>
          </cell>
          <cell r="O30">
            <v>20</v>
          </cell>
          <cell r="P30">
            <v>885038026945</v>
          </cell>
          <cell r="Q30">
            <v>9002761026948</v>
          </cell>
          <cell r="R30">
            <v>3</v>
          </cell>
          <cell r="S30">
            <v>8</v>
          </cell>
          <cell r="T30">
            <v>6</v>
          </cell>
          <cell r="U30">
            <v>8.4</v>
          </cell>
          <cell r="V30" t="str">
            <v>CN</v>
          </cell>
          <cell r="W30" t="str">
            <v>Non Compliant</v>
          </cell>
          <cell r="X30" t="str">
            <v>https://www.akg.com/professionalemployeesale/3100H00120.html</v>
          </cell>
          <cell r="Y30">
            <v>28</v>
          </cell>
        </row>
        <row r="31">
          <cell r="A31" t="str">
            <v>3138X00100</v>
          </cell>
          <cell r="B31" t="str">
            <v>AKG</v>
          </cell>
          <cell r="C31" t="str">
            <v>Wired Mics</v>
          </cell>
          <cell r="D31" t="str">
            <v>C5</v>
          </cell>
          <cell r="E31" t="str">
            <v>AT410020</v>
          </cell>
          <cell r="H31" t="str">
            <v>Handheld Vocal Microphone</v>
          </cell>
          <cell r="I31" t="str">
            <v>Professional condenser mic for lead &amp; backing vocals on stage.</v>
          </cell>
          <cell r="J31">
            <v>373.75</v>
          </cell>
          <cell r="K31">
            <v>299</v>
          </cell>
          <cell r="L31">
            <v>198.35</v>
          </cell>
          <cell r="P31">
            <v>885038018599</v>
          </cell>
          <cell r="Q31">
            <v>9002761018592</v>
          </cell>
          <cell r="R31">
            <v>7</v>
          </cell>
          <cell r="S31">
            <v>3</v>
          </cell>
          <cell r="T31">
            <v>5</v>
          </cell>
          <cell r="U31" t="str">
            <v>n/a</v>
          </cell>
          <cell r="V31" t="str">
            <v>CN</v>
          </cell>
          <cell r="W31" t="str">
            <v>Non Compliant</v>
          </cell>
          <cell r="X31" t="str">
            <v>https://www.akg.com/Microphones/Condenser%20Microphones/C5.html</v>
          </cell>
          <cell r="Y31">
            <v>29</v>
          </cell>
        </row>
        <row r="32">
          <cell r="A32" t="str">
            <v>3438X00010</v>
          </cell>
          <cell r="B32" t="str">
            <v>AKG</v>
          </cell>
          <cell r="C32" t="str">
            <v>Wired Mics</v>
          </cell>
          <cell r="D32" t="str">
            <v>C7</v>
          </cell>
          <cell r="E32" t="str">
            <v>AT620000</v>
          </cell>
          <cell r="H32" t="str">
            <v>Handheld Vocal Microphone</v>
          </cell>
          <cell r="I32" t="str">
            <v>Handheld condenser microphone with 24-karat gold-plated capsule, mechano-pneumatic shock absorber, rugged zinc alloy housing and spring steel grill.</v>
          </cell>
          <cell r="J32">
            <v>411.25</v>
          </cell>
          <cell r="K32">
            <v>329</v>
          </cell>
          <cell r="L32">
            <v>251.6</v>
          </cell>
          <cell r="O32">
            <v>20</v>
          </cell>
          <cell r="P32">
            <v>885038039419</v>
          </cell>
          <cell r="Q32">
            <v>9002761039702</v>
          </cell>
          <cell r="R32">
            <v>8</v>
          </cell>
          <cell r="S32">
            <v>2.5</v>
          </cell>
          <cell r="T32">
            <v>5.5</v>
          </cell>
          <cell r="U32">
            <v>2.5499999999999998</v>
          </cell>
          <cell r="V32" t="str">
            <v>CN</v>
          </cell>
          <cell r="W32" t="str">
            <v>Non Compliant</v>
          </cell>
          <cell r="X32" t="str">
            <v>https://www.akg.com/Microphones/Condenser%20Microphones/C7.html</v>
          </cell>
          <cell r="Y32">
            <v>30</v>
          </cell>
        </row>
        <row r="33">
          <cell r="A33" t="str">
            <v>3439X00020</v>
          </cell>
          <cell r="B33" t="str">
            <v>AKG</v>
          </cell>
          <cell r="C33" t="str">
            <v>Handheld Vocal Microphone</v>
          </cell>
          <cell r="D33" t="str">
            <v>C636 BLK</v>
          </cell>
          <cell r="E33" t="str">
            <v>AT690092</v>
          </cell>
          <cell r="H33" t="str">
            <v>Handheld Vocal Microphone</v>
          </cell>
          <cell r="I33" t="str">
            <v>Black colored  C636</v>
          </cell>
          <cell r="J33">
            <v>961.25</v>
          </cell>
          <cell r="K33">
            <v>769</v>
          </cell>
          <cell r="L33">
            <v>536.24</v>
          </cell>
          <cell r="P33">
            <v>885038040125</v>
          </cell>
          <cell r="Q33">
            <v>9002761040128</v>
          </cell>
          <cell r="U33">
            <v>3.2</v>
          </cell>
          <cell r="V33" t="str">
            <v>CN</v>
          </cell>
          <cell r="W33" t="str">
            <v>Non Compliant</v>
          </cell>
          <cell r="X33" t="str">
            <v>https://www.akg.com/Microphones/Condenser%20Microphones/3439X00020.html</v>
          </cell>
          <cell r="Y33">
            <v>31</v>
          </cell>
        </row>
        <row r="34">
          <cell r="A34" t="str">
            <v>3138X00070</v>
          </cell>
          <cell r="B34" t="str">
            <v>AKG</v>
          </cell>
          <cell r="C34" t="str">
            <v>Wired Mics</v>
          </cell>
          <cell r="D34" t="str">
            <v>D5</v>
          </cell>
          <cell r="E34" t="str">
            <v>JBL030</v>
          </cell>
          <cell r="H34" t="str">
            <v>Handheld Vocal Microphone</v>
          </cell>
          <cell r="I34" t="str">
            <v>Professional dynamic mic for lead &amp; backing vocals on stage</v>
          </cell>
          <cell r="J34">
            <v>161.25</v>
          </cell>
          <cell r="K34">
            <v>129</v>
          </cell>
          <cell r="L34">
            <v>88.1</v>
          </cell>
          <cell r="O34">
            <v>12</v>
          </cell>
          <cell r="P34">
            <v>885038018575</v>
          </cell>
          <cell r="Q34">
            <v>9002761018578</v>
          </cell>
          <cell r="R34">
            <v>5.5</v>
          </cell>
          <cell r="S34">
            <v>2.75</v>
          </cell>
          <cell r="T34">
            <v>8</v>
          </cell>
          <cell r="U34">
            <v>2.8</v>
          </cell>
          <cell r="V34" t="str">
            <v>CN</v>
          </cell>
          <cell r="W34" t="str">
            <v>Non Compliant</v>
          </cell>
          <cell r="X34" t="str">
            <v>https://www.akg.com/Wireless/Wireless%20Accessories/D5WL1.html</v>
          </cell>
          <cell r="Y34">
            <v>32</v>
          </cell>
        </row>
        <row r="35">
          <cell r="A35" t="str">
            <v>3138X00090</v>
          </cell>
          <cell r="B35" t="str">
            <v>AKG</v>
          </cell>
          <cell r="C35" t="str">
            <v>Wired Mics</v>
          </cell>
          <cell r="D35" t="str">
            <v>D5S</v>
          </cell>
          <cell r="E35" t="str">
            <v>AT410020</v>
          </cell>
          <cell r="H35" t="str">
            <v>Handheld Vocal Microphone</v>
          </cell>
          <cell r="I35" t="str">
            <v>D5 with on/off switch</v>
          </cell>
          <cell r="J35">
            <v>186.25</v>
          </cell>
          <cell r="K35">
            <v>149</v>
          </cell>
          <cell r="L35">
            <v>97.58</v>
          </cell>
          <cell r="O35">
            <v>12</v>
          </cell>
          <cell r="P35">
            <v>885038018582</v>
          </cell>
          <cell r="Q35">
            <v>9002761018585</v>
          </cell>
          <cell r="R35">
            <v>5.5</v>
          </cell>
          <cell r="S35">
            <v>2.75</v>
          </cell>
          <cell r="T35">
            <v>5</v>
          </cell>
          <cell r="U35">
            <v>1.2</v>
          </cell>
          <cell r="V35" t="str">
            <v>CN</v>
          </cell>
          <cell r="W35" t="str">
            <v>Non Compliant</v>
          </cell>
          <cell r="X35" t="str">
            <v>https://www.akg.com/Microphones/Dynamic%20Microphones/D5S.html</v>
          </cell>
          <cell r="Y35">
            <v>33</v>
          </cell>
        </row>
        <row r="36">
          <cell r="A36" t="str">
            <v>3138X00340</v>
          </cell>
          <cell r="B36" t="str">
            <v>AKG</v>
          </cell>
          <cell r="C36" t="str">
            <v>Wired Mics</v>
          </cell>
          <cell r="D36" t="str">
            <v>D5C</v>
          </cell>
          <cell r="E36" t="str">
            <v>AT410010</v>
          </cell>
          <cell r="H36" t="str">
            <v>Handheld Vocal Microphone</v>
          </cell>
          <cell r="I36" t="str">
            <v>Professional dynamic vocal microphone</v>
          </cell>
          <cell r="J36">
            <v>161.25</v>
          </cell>
          <cell r="K36">
            <v>129</v>
          </cell>
          <cell r="L36">
            <v>88.2</v>
          </cell>
          <cell r="O36">
            <v>12</v>
          </cell>
          <cell r="P36">
            <v>885038038566</v>
          </cell>
          <cell r="Q36">
            <v>9002761038569</v>
          </cell>
          <cell r="R36">
            <v>15</v>
          </cell>
          <cell r="S36">
            <v>22</v>
          </cell>
          <cell r="T36">
            <v>25</v>
          </cell>
          <cell r="U36">
            <v>2.6</v>
          </cell>
          <cell r="V36" t="str">
            <v>CN</v>
          </cell>
          <cell r="W36" t="str">
            <v>Non Compliant</v>
          </cell>
          <cell r="X36" t="str">
            <v>https://www.akg.com/Microphones/Dynamic%20Microphones/3138X00340.html</v>
          </cell>
          <cell r="Y36">
            <v>34</v>
          </cell>
        </row>
        <row r="37">
          <cell r="A37" t="str">
            <v>3138X00350</v>
          </cell>
          <cell r="B37" t="str">
            <v>AKG</v>
          </cell>
          <cell r="C37" t="str">
            <v>Wired Mics</v>
          </cell>
          <cell r="D37" t="str">
            <v xml:space="preserve">D5CS </v>
          </cell>
          <cell r="E37" t="str">
            <v>AT410020</v>
          </cell>
          <cell r="H37" t="str">
            <v>Handheld Vocal Microphone</v>
          </cell>
          <cell r="I37" t="str">
            <v>D5C with on/off switch</v>
          </cell>
          <cell r="J37">
            <v>186.25</v>
          </cell>
          <cell r="K37">
            <v>149</v>
          </cell>
          <cell r="L37">
            <v>106.48</v>
          </cell>
          <cell r="O37">
            <v>12</v>
          </cell>
          <cell r="P37">
            <v>885038038573</v>
          </cell>
          <cell r="Q37">
            <v>9002761038576</v>
          </cell>
          <cell r="R37">
            <v>2</v>
          </cell>
          <cell r="S37">
            <v>5</v>
          </cell>
          <cell r="T37">
            <v>4</v>
          </cell>
          <cell r="U37">
            <v>2.6</v>
          </cell>
          <cell r="V37" t="str">
            <v>CN</v>
          </cell>
          <cell r="W37" t="str">
            <v>Non Compliant</v>
          </cell>
          <cell r="X37" t="str">
            <v>https://www.akg.com/Microphones/Dynamic%20Microphones/3138X00340.html</v>
          </cell>
          <cell r="Y37">
            <v>35</v>
          </cell>
        </row>
        <row r="38">
          <cell r="A38" t="str">
            <v>3139X00010</v>
          </cell>
          <cell r="B38" t="str">
            <v>AKG</v>
          </cell>
          <cell r="C38" t="str">
            <v>Wired Mics</v>
          </cell>
          <cell r="D38" t="str">
            <v>D7</v>
          </cell>
          <cell r="E38" t="str">
            <v>AT410020</v>
          </cell>
          <cell r="H38" t="str">
            <v>Handheld Vocal Microphone</v>
          </cell>
          <cell r="I38" t="str">
            <v>Reference dynamic vocal microphone, highest audio performance for stage and studio.</v>
          </cell>
          <cell r="J38">
            <v>336.25</v>
          </cell>
          <cell r="K38">
            <v>269</v>
          </cell>
          <cell r="L38">
            <v>194.35</v>
          </cell>
          <cell r="O38">
            <v>20</v>
          </cell>
          <cell r="P38">
            <v>885038021414</v>
          </cell>
          <cell r="Q38">
            <v>9002761021417</v>
          </cell>
          <cell r="R38">
            <v>3</v>
          </cell>
          <cell r="S38">
            <v>6</v>
          </cell>
          <cell r="T38">
            <v>8</v>
          </cell>
          <cell r="U38">
            <v>4</v>
          </cell>
          <cell r="V38" t="str">
            <v>CN</v>
          </cell>
          <cell r="W38" t="str">
            <v>Non Compliant</v>
          </cell>
          <cell r="X38" t="str">
            <v>https://www.akg.com/Wireless/Wireless%20Accessories/D7WL1.html</v>
          </cell>
          <cell r="Y38">
            <v>36</v>
          </cell>
        </row>
        <row r="39">
          <cell r="A39" t="str">
            <v>3139X00020</v>
          </cell>
          <cell r="B39" t="str">
            <v>AKG</v>
          </cell>
          <cell r="C39" t="str">
            <v>Wired Mics</v>
          </cell>
          <cell r="D39" t="str">
            <v>D7S</v>
          </cell>
          <cell r="E39" t="str">
            <v>AT410020</v>
          </cell>
          <cell r="H39" t="str">
            <v>Handheld Vocal Microphone</v>
          </cell>
          <cell r="I39" t="str">
            <v>D7 with on/off switch</v>
          </cell>
          <cell r="J39">
            <v>355</v>
          </cell>
          <cell r="K39">
            <v>284</v>
          </cell>
          <cell r="L39">
            <v>212.52</v>
          </cell>
          <cell r="O39">
            <v>20</v>
          </cell>
          <cell r="P39">
            <v>885038021421</v>
          </cell>
          <cell r="Q39">
            <v>9002761021424</v>
          </cell>
          <cell r="R39">
            <v>15</v>
          </cell>
          <cell r="S39">
            <v>17</v>
          </cell>
          <cell r="T39">
            <v>12</v>
          </cell>
          <cell r="U39">
            <v>4</v>
          </cell>
          <cell r="V39" t="str">
            <v>CN</v>
          </cell>
          <cell r="W39" t="str">
            <v>Non Compliant</v>
          </cell>
          <cell r="X39" t="str">
            <v>https://www.akg.com/Microphones/Dynamic%20Microphones/3139X00020.html</v>
          </cell>
          <cell r="Y39">
            <v>37</v>
          </cell>
        </row>
        <row r="40">
          <cell r="A40" t="str">
            <v>Instrument</v>
          </cell>
          <cell r="B40" t="str">
            <v>AKG</v>
          </cell>
          <cell r="Y40">
            <v>38</v>
          </cell>
        </row>
        <row r="41">
          <cell r="A41" t="str">
            <v>3100H00150</v>
          </cell>
          <cell r="B41" t="str">
            <v>AKG</v>
          </cell>
          <cell r="C41" t="str">
            <v>Wired Mics</v>
          </cell>
          <cell r="D41" t="str">
            <v>P2</v>
          </cell>
          <cell r="E41" t="str">
            <v>AT410020</v>
          </cell>
          <cell r="H41" t="str">
            <v>Instrument Microphone</v>
          </cell>
          <cell r="I41" t="str">
            <v>Dynamic microphone designed for low-pitched instruments</v>
          </cell>
          <cell r="J41">
            <v>167.5</v>
          </cell>
          <cell r="K41">
            <v>134</v>
          </cell>
          <cell r="L41">
            <v>92.84</v>
          </cell>
          <cell r="O41">
            <v>20</v>
          </cell>
          <cell r="P41">
            <v>885038026976</v>
          </cell>
          <cell r="Q41">
            <v>9002761026979</v>
          </cell>
          <cell r="R41">
            <v>3</v>
          </cell>
          <cell r="S41">
            <v>8</v>
          </cell>
          <cell r="T41">
            <v>6</v>
          </cell>
          <cell r="U41">
            <v>3.6</v>
          </cell>
          <cell r="V41" t="str">
            <v>CN</v>
          </cell>
          <cell r="W41" t="str">
            <v>Non Compliant</v>
          </cell>
          <cell r="X41" t="str">
            <v>https://www.akg.com/Microphones/Dynamic%20Microphones/P2.html</v>
          </cell>
          <cell r="Y41">
            <v>39</v>
          </cell>
        </row>
        <row r="42">
          <cell r="A42" t="str">
            <v>3100H00130</v>
          </cell>
          <cell r="B42" t="str">
            <v>AKG</v>
          </cell>
          <cell r="C42" t="str">
            <v>Wired Mics</v>
          </cell>
          <cell r="D42" t="str">
            <v>P4</v>
          </cell>
          <cell r="E42" t="str">
            <v>AT410020</v>
          </cell>
          <cell r="H42" t="str">
            <v>Instrument Microphone</v>
          </cell>
          <cell r="I42" t="str">
            <v>Dynamic microphone designed for drums and percussions, wind instruments and guitar amps</v>
          </cell>
          <cell r="J42">
            <v>105</v>
          </cell>
          <cell r="K42">
            <v>85</v>
          </cell>
          <cell r="L42">
            <v>62.1</v>
          </cell>
          <cell r="O42">
            <v>30</v>
          </cell>
          <cell r="P42">
            <v>885038026952</v>
          </cell>
          <cell r="Q42">
            <v>9002761026955</v>
          </cell>
          <cell r="R42">
            <v>3</v>
          </cell>
          <cell r="S42">
            <v>7</v>
          </cell>
          <cell r="T42">
            <v>5</v>
          </cell>
          <cell r="U42">
            <v>2.4</v>
          </cell>
          <cell r="V42" t="str">
            <v>CN</v>
          </cell>
          <cell r="W42" t="str">
            <v>Non Compliant</v>
          </cell>
          <cell r="X42" t="str">
            <v>https://www.akg.com/Microphones/Dynamic%20Microphones/P4.html</v>
          </cell>
          <cell r="Y42">
            <v>40</v>
          </cell>
        </row>
        <row r="43">
          <cell r="A43" t="str">
            <v>2571H00040</v>
          </cell>
          <cell r="B43" t="str">
            <v>AKG</v>
          </cell>
          <cell r="C43" t="str">
            <v>Wired Mics</v>
          </cell>
          <cell r="D43" t="str">
            <v>C411 PP</v>
          </cell>
          <cell r="E43" t="str">
            <v>AT410010</v>
          </cell>
          <cell r="H43" t="str">
            <v>Instrument Microphone</v>
          </cell>
          <cell r="I43" t="str">
            <v>For hardwire applications, with standard XLR connector for phantom powering.</v>
          </cell>
          <cell r="J43">
            <v>293.75</v>
          </cell>
          <cell r="K43">
            <v>235</v>
          </cell>
          <cell r="L43">
            <v>161.36000000000001</v>
          </cell>
          <cell r="O43">
            <v>5</v>
          </cell>
          <cell r="P43">
            <v>885038006251</v>
          </cell>
          <cell r="Q43">
            <v>9002761006254</v>
          </cell>
          <cell r="R43">
            <v>6.5</v>
          </cell>
          <cell r="S43">
            <v>10.5</v>
          </cell>
          <cell r="T43">
            <v>2.5</v>
          </cell>
          <cell r="U43">
            <v>2.4</v>
          </cell>
          <cell r="V43" t="str">
            <v>HU</v>
          </cell>
          <cell r="W43" t="str">
            <v>Compliant</v>
          </cell>
          <cell r="X43" t="str">
            <v>https://www.akg.com/Microphones/Condenser%20Microphones/C411PP.html</v>
          </cell>
          <cell r="Y43">
            <v>41</v>
          </cell>
        </row>
        <row r="44">
          <cell r="A44" t="str">
            <v>2571H00030</v>
          </cell>
          <cell r="B44" t="str">
            <v>AKG</v>
          </cell>
          <cell r="C44" t="str">
            <v>Wired Mics</v>
          </cell>
          <cell r="D44" t="str">
            <v>C411 L</v>
          </cell>
          <cell r="E44">
            <v>81300000</v>
          </cell>
          <cell r="H44" t="str">
            <v>Instrument Microphone</v>
          </cell>
          <cell r="I44" t="str">
            <v>Ultra-light vibration pickup with mini XLR connector for use with B29 L battery operated power supply or AKG WMS bodypack transmitters.</v>
          </cell>
          <cell r="J44">
            <v>223.75</v>
          </cell>
          <cell r="K44">
            <v>179</v>
          </cell>
          <cell r="L44">
            <v>126</v>
          </cell>
          <cell r="O44">
            <v>10</v>
          </cell>
          <cell r="P44">
            <v>885038003809</v>
          </cell>
          <cell r="Q44">
            <v>9002761003802</v>
          </cell>
          <cell r="R44">
            <v>6.8112000000000004</v>
          </cell>
          <cell r="S44">
            <v>11.6</v>
          </cell>
          <cell r="T44">
            <v>8.4</v>
          </cell>
          <cell r="U44">
            <v>8.4</v>
          </cell>
          <cell r="V44" t="str">
            <v>HU</v>
          </cell>
          <cell r="W44" t="str">
            <v>Compliant</v>
          </cell>
          <cell r="X44" t="str">
            <v>https://www.akg.com/Microphones/Condenser%20Microphones/C411L.html</v>
          </cell>
          <cell r="Y44">
            <v>42</v>
          </cell>
        </row>
        <row r="45">
          <cell r="A45" t="str">
            <v>2795X00040</v>
          </cell>
          <cell r="B45" t="str">
            <v>AKG</v>
          </cell>
          <cell r="C45" t="str">
            <v>Wired Mics</v>
          </cell>
          <cell r="D45" t="str">
            <v>C430</v>
          </cell>
          <cell r="E45" t="str">
            <v>AT510000</v>
          </cell>
          <cell r="H45" t="str">
            <v>Instrument Microphone</v>
          </cell>
          <cell r="I45" t="str">
            <v xml:space="preserve">Overhead mic for hardwire applications, with standard XLR connector for phantom powering.
</v>
          </cell>
          <cell r="J45">
            <v>336.25</v>
          </cell>
          <cell r="K45">
            <v>269</v>
          </cell>
          <cell r="L45">
            <v>194.9</v>
          </cell>
          <cell r="O45">
            <v>30</v>
          </cell>
          <cell r="P45">
            <v>885038039365</v>
          </cell>
          <cell r="Q45">
            <v>9002761005936</v>
          </cell>
          <cell r="R45">
            <v>6.5</v>
          </cell>
          <cell r="S45">
            <v>2.5</v>
          </cell>
          <cell r="T45">
            <v>5</v>
          </cell>
          <cell r="U45">
            <v>2.4</v>
          </cell>
          <cell r="V45" t="str">
            <v>CN</v>
          </cell>
          <cell r="W45" t="str">
            <v>Non Compliant</v>
          </cell>
          <cell r="X45" t="str">
            <v>https://www.akg.com/Microphones/Condenser%20Microphones/C430.html</v>
          </cell>
          <cell r="Y45">
            <v>43</v>
          </cell>
        </row>
        <row r="46">
          <cell r="A46" t="str">
            <v>3063X00020</v>
          </cell>
          <cell r="B46" t="str">
            <v>AKG</v>
          </cell>
          <cell r="C46" t="str">
            <v>Wired Mics</v>
          </cell>
          <cell r="D46" t="str">
            <v>C516 ML</v>
          </cell>
          <cell r="E46" t="str">
            <v>JBL025</v>
          </cell>
          <cell r="H46" t="str">
            <v>Instrument Microphone</v>
          </cell>
          <cell r="I46" t="str">
            <v>Ultra-light hypercardioid instrumental miniature mic for accordeon and speakers with mini XLR connector for use with B29 L battery operated power supply, MPA V L external phantom power adapter, or AKG WMS bodypack transmitters.</v>
          </cell>
          <cell r="J46">
            <v>323.75</v>
          </cell>
          <cell r="K46">
            <v>259</v>
          </cell>
          <cell r="L46">
            <v>181.3</v>
          </cell>
          <cell r="O46">
            <v>12</v>
          </cell>
          <cell r="P46">
            <v>885038018605</v>
          </cell>
          <cell r="Q46">
            <v>9002761018608</v>
          </cell>
          <cell r="R46">
            <v>7</v>
          </cell>
          <cell r="S46">
            <v>3</v>
          </cell>
          <cell r="T46">
            <v>6</v>
          </cell>
          <cell r="U46">
            <v>2.8</v>
          </cell>
          <cell r="V46" t="str">
            <v>CN</v>
          </cell>
          <cell r="W46" t="str">
            <v>Non Compliant</v>
          </cell>
          <cell r="X46" t="str">
            <v>https://www.akg.com/Microphones/Condenser%20Microphones/C516ML.html</v>
          </cell>
          <cell r="Y46">
            <v>44</v>
          </cell>
        </row>
        <row r="47">
          <cell r="A47" t="str">
            <v>3064X00010</v>
          </cell>
          <cell r="B47" t="str">
            <v>AKG</v>
          </cell>
          <cell r="C47" t="str">
            <v>Wired Mics</v>
          </cell>
          <cell r="D47" t="str">
            <v xml:space="preserve">C518 M </v>
          </cell>
          <cell r="E47" t="str">
            <v>AT410010</v>
          </cell>
          <cell r="H47" t="str">
            <v>Instrument Microphone</v>
          </cell>
          <cell r="I47" t="str">
            <v xml:space="preserve">Miniature clip-on mic for drums &amp; percussion for hardwire applications, with standard XLR connector for phantom powering.
</v>
          </cell>
          <cell r="J47">
            <v>467.5</v>
          </cell>
          <cell r="K47">
            <v>379</v>
          </cell>
          <cell r="L47">
            <v>260.10000000000002</v>
          </cell>
          <cell r="O47">
            <v>12</v>
          </cell>
          <cell r="P47">
            <v>885038018612</v>
          </cell>
          <cell r="Q47">
            <v>9002761018615</v>
          </cell>
          <cell r="R47">
            <v>7</v>
          </cell>
          <cell r="S47">
            <v>3</v>
          </cell>
          <cell r="T47">
            <v>6</v>
          </cell>
          <cell r="U47">
            <v>2.8</v>
          </cell>
          <cell r="V47" t="str">
            <v>CN</v>
          </cell>
          <cell r="W47" t="str">
            <v>Non Compliant</v>
          </cell>
          <cell r="X47" t="str">
            <v>https://www.akg.com/Microphones/Condenser%20Microphones/3064X00010.html</v>
          </cell>
          <cell r="Y47">
            <v>45</v>
          </cell>
        </row>
        <row r="48">
          <cell r="A48" t="str">
            <v>3064X00020</v>
          </cell>
          <cell r="B48" t="str">
            <v>AKG</v>
          </cell>
          <cell r="C48" t="str">
            <v>Wired Mics</v>
          </cell>
          <cell r="D48" t="str">
            <v>C518 ML</v>
          </cell>
          <cell r="E48" t="str">
            <v>AT410010</v>
          </cell>
          <cell r="H48" t="str">
            <v>Instrument Microphone</v>
          </cell>
          <cell r="I48" t="str">
            <v>Miniature clip-on mic for drums &amp; percussion with mini XLR connector for use with B29 L battery operated power supply, MPA V L external phantom power adapter, or AKG WMS bodypack transmitters.</v>
          </cell>
          <cell r="J48">
            <v>330</v>
          </cell>
          <cell r="K48">
            <v>264</v>
          </cell>
          <cell r="L48">
            <v>184.8</v>
          </cell>
          <cell r="O48">
            <v>12</v>
          </cell>
          <cell r="P48">
            <v>885038018629</v>
          </cell>
          <cell r="Q48">
            <v>9002761018622</v>
          </cell>
          <cell r="R48">
            <v>7</v>
          </cell>
          <cell r="S48">
            <v>3</v>
          </cell>
          <cell r="T48">
            <v>6</v>
          </cell>
          <cell r="U48">
            <v>2.8</v>
          </cell>
          <cell r="V48" t="str">
            <v>CN</v>
          </cell>
          <cell r="W48" t="str">
            <v>Non Compliant</v>
          </cell>
          <cell r="X48" t="str">
            <v>https://www.akg.com/Microphones/Condenser%20Microphones/3064X00020.html</v>
          </cell>
          <cell r="Y48">
            <v>46</v>
          </cell>
        </row>
        <row r="49">
          <cell r="A49" t="str">
            <v>3065X00010</v>
          </cell>
          <cell r="B49" t="str">
            <v>AKG</v>
          </cell>
          <cell r="C49" t="str">
            <v>Wired Mics</v>
          </cell>
          <cell r="D49" t="str">
            <v xml:space="preserve">C519 M </v>
          </cell>
          <cell r="E49" t="str">
            <v>AT410010</v>
          </cell>
          <cell r="H49" t="str">
            <v>Instrument Microphone</v>
          </cell>
          <cell r="I49" t="str">
            <v xml:space="preserve">Clip-on mic with miniature gooseneck for wind instruments for hardwire applications, with standard XLR connector for phantom powering.
</v>
          </cell>
          <cell r="J49">
            <v>430</v>
          </cell>
          <cell r="K49">
            <v>344</v>
          </cell>
          <cell r="L49">
            <v>237.23</v>
          </cell>
          <cell r="O49">
            <v>12</v>
          </cell>
          <cell r="P49">
            <v>885038018636</v>
          </cell>
          <cell r="Q49">
            <v>9002761018639</v>
          </cell>
          <cell r="R49">
            <v>9</v>
          </cell>
          <cell r="S49">
            <v>9</v>
          </cell>
          <cell r="T49">
            <v>12</v>
          </cell>
          <cell r="U49">
            <v>2.8</v>
          </cell>
          <cell r="V49" t="str">
            <v>CN</v>
          </cell>
          <cell r="W49" t="str">
            <v>Non Compliant</v>
          </cell>
          <cell r="X49" t="str">
            <v>https://www.akg.com/Microphones/Condenser%20Microphones/3065X00010.html</v>
          </cell>
          <cell r="Y49">
            <v>47</v>
          </cell>
        </row>
        <row r="50">
          <cell r="A50" t="str">
            <v>3065X00020</v>
          </cell>
          <cell r="B50" t="str">
            <v>AKG</v>
          </cell>
          <cell r="C50" t="str">
            <v>Wired Mics</v>
          </cell>
          <cell r="D50" t="str">
            <v>C519 ML</v>
          </cell>
          <cell r="E50" t="str">
            <v>AT410010</v>
          </cell>
          <cell r="H50" t="str">
            <v>Instrument Microphone</v>
          </cell>
          <cell r="I50" t="str">
            <v>Clip-on mic with miniature gooseneck for wind instruments with mini XLR connector for use with B29 L battery operated power supply, MPA V L external phantom power adapter, or AKG WMS bodypack transmitters.</v>
          </cell>
          <cell r="J50">
            <v>330</v>
          </cell>
          <cell r="K50">
            <v>264</v>
          </cell>
          <cell r="L50">
            <v>184.08</v>
          </cell>
          <cell r="O50">
            <v>12</v>
          </cell>
          <cell r="P50">
            <v>885038018643</v>
          </cell>
          <cell r="Q50">
            <v>9002761018646</v>
          </cell>
          <cell r="R50">
            <v>3</v>
          </cell>
          <cell r="S50">
            <v>6</v>
          </cell>
          <cell r="T50">
            <v>8</v>
          </cell>
          <cell r="U50">
            <v>2.8</v>
          </cell>
          <cell r="V50" t="str">
            <v>CN</v>
          </cell>
          <cell r="W50" t="str">
            <v>Non Compliant</v>
          </cell>
          <cell r="X50" t="str">
            <v>https://www.akg.com/Microphones/Condenser%20Microphones/3065X00020.html</v>
          </cell>
          <cell r="Y50">
            <v>48</v>
          </cell>
        </row>
        <row r="51">
          <cell r="A51" t="str">
            <v>2226H00110</v>
          </cell>
          <cell r="B51" t="str">
            <v>AKG</v>
          </cell>
          <cell r="C51" t="str">
            <v>Wired Mics</v>
          </cell>
          <cell r="D51" t="str">
            <v>C747 V11</v>
          </cell>
          <cell r="E51" t="str">
            <v>AT210010</v>
          </cell>
          <cell r="H51" t="str">
            <v>Instrument Microphone</v>
          </cell>
          <cell r="I51" t="str">
            <v>Slim, high quality directional shotgun mic. Lots of accessories included. Including the new RFI shield technology. 3m cable, XLR connector, H47, MSH70, SA47, SA80, SHZ80 and windscreen included.</v>
          </cell>
          <cell r="J51">
            <v>975</v>
          </cell>
          <cell r="K51">
            <v>975</v>
          </cell>
          <cell r="L51">
            <v>722.59</v>
          </cell>
          <cell r="P51">
            <v>885038019473</v>
          </cell>
          <cell r="Q51">
            <v>9002761019476</v>
          </cell>
          <cell r="R51">
            <v>3.5</v>
          </cell>
          <cell r="S51">
            <v>11.5</v>
          </cell>
          <cell r="T51">
            <v>3.5</v>
          </cell>
          <cell r="U51">
            <v>3</v>
          </cell>
          <cell r="V51" t="str">
            <v>HU</v>
          </cell>
          <cell r="W51" t="str">
            <v>Compliant</v>
          </cell>
          <cell r="X51" t="str">
            <v>https://www.akg.com/Microphones/Condenser%20Microphones/C7.html</v>
          </cell>
          <cell r="Y51">
            <v>49</v>
          </cell>
        </row>
        <row r="52">
          <cell r="A52" t="str">
            <v>2815X00050</v>
          </cell>
          <cell r="B52" t="str">
            <v>AKG</v>
          </cell>
          <cell r="C52" t="str">
            <v>Wired Mics</v>
          </cell>
          <cell r="D52" t="str">
            <v>D40</v>
          </cell>
          <cell r="E52">
            <v>20010200</v>
          </cell>
          <cell r="H52" t="str">
            <v>Instrument Microphone</v>
          </cell>
          <cell r="I52" t="str">
            <v>Dynamic instrument microphone designed for drums and percussions, for wind instruments and guitar amps.</v>
          </cell>
          <cell r="J52">
            <v>173.75</v>
          </cell>
          <cell r="K52">
            <v>139</v>
          </cell>
          <cell r="L52">
            <v>96.9</v>
          </cell>
          <cell r="O52">
            <v>30</v>
          </cell>
          <cell r="P52">
            <v>885038023937</v>
          </cell>
          <cell r="Q52">
            <v>9002761023930</v>
          </cell>
          <cell r="R52">
            <v>7</v>
          </cell>
          <cell r="S52">
            <v>3</v>
          </cell>
          <cell r="T52">
            <v>5</v>
          </cell>
          <cell r="U52">
            <v>3.2</v>
          </cell>
          <cell r="V52" t="str">
            <v>CN</v>
          </cell>
          <cell r="W52" t="str">
            <v>Non Compliant</v>
          </cell>
          <cell r="X52" t="str">
            <v>https://www.akg.com/Microphones/Dynamic%20Microphones/D40.html</v>
          </cell>
          <cell r="Y52">
            <v>50</v>
          </cell>
        </row>
        <row r="53">
          <cell r="A53" t="str">
            <v>2220X00040</v>
          </cell>
          <cell r="B53" t="str">
            <v>AKG</v>
          </cell>
          <cell r="C53" t="str">
            <v>Wired Mics</v>
          </cell>
          <cell r="D53" t="str">
            <v>D112 MKII</v>
          </cell>
          <cell r="E53" t="str">
            <v>AT210010</v>
          </cell>
          <cell r="H53" t="str">
            <v>Instrument Microphone</v>
          </cell>
          <cell r="I53" t="str">
            <v>THE FABULOUS EGG for bass drum and bass guitar on stage and in the studio</v>
          </cell>
          <cell r="J53">
            <v>311.25</v>
          </cell>
          <cell r="K53">
            <v>249</v>
          </cell>
          <cell r="L53">
            <v>181</v>
          </cell>
          <cell r="O53">
            <v>8</v>
          </cell>
          <cell r="P53">
            <v>885038038207</v>
          </cell>
          <cell r="Q53">
            <v>9002761038200</v>
          </cell>
          <cell r="R53">
            <v>4.5</v>
          </cell>
          <cell r="S53">
            <v>3</v>
          </cell>
          <cell r="T53">
            <v>3</v>
          </cell>
          <cell r="U53">
            <v>3.92</v>
          </cell>
          <cell r="V53" t="str">
            <v>CN</v>
          </cell>
          <cell r="W53" t="str">
            <v>Non Compliant</v>
          </cell>
          <cell r="X53" t="str">
            <v>https://www.akg.com/Microphones/Dynamic%20Microphones/D112MkII.html</v>
          </cell>
          <cell r="Y53">
            <v>51</v>
          </cell>
        </row>
        <row r="54">
          <cell r="A54" t="str">
            <v>3220H00010</v>
          </cell>
          <cell r="B54" t="str">
            <v>AKG</v>
          </cell>
          <cell r="C54" t="str">
            <v>Wired Mics</v>
          </cell>
          <cell r="D54" t="str">
            <v>D12 VR</v>
          </cell>
          <cell r="E54" t="str">
            <v>AT630000</v>
          </cell>
          <cell r="H54" t="str">
            <v>Instrument Microphone</v>
          </cell>
          <cell r="I54" t="str">
            <v>Dynamic kick drum microphone with four different sound shapes.</v>
          </cell>
          <cell r="J54">
            <v>873.75</v>
          </cell>
          <cell r="K54">
            <v>699</v>
          </cell>
          <cell r="L54">
            <v>483.29</v>
          </cell>
          <cell r="P54">
            <v>885038033196</v>
          </cell>
          <cell r="Q54">
            <v>9002761033199</v>
          </cell>
          <cell r="R54">
            <v>4</v>
          </cell>
          <cell r="S54">
            <v>8</v>
          </cell>
          <cell r="T54">
            <v>9</v>
          </cell>
          <cell r="U54">
            <v>4</v>
          </cell>
          <cell r="V54" t="str">
            <v>HU</v>
          </cell>
          <cell r="W54" t="str">
            <v>Compliant</v>
          </cell>
          <cell r="X54" t="str">
            <v>https://www.akg.com/Microphones/Dynamic%20Microphones/D12VR.html</v>
          </cell>
          <cell r="Y54">
            <v>52</v>
          </cell>
        </row>
        <row r="55">
          <cell r="A55" t="str">
            <v>2581H00150</v>
          </cell>
          <cell r="B55" t="str">
            <v>AKG</v>
          </cell>
          <cell r="C55" t="str">
            <v>Wired Mics</v>
          </cell>
          <cell r="D55" t="str">
            <v>DRUMSET SESSION 1</v>
          </cell>
          <cell r="E55" t="str">
            <v>AT510000</v>
          </cell>
          <cell r="H55" t="str">
            <v>Instrument Microphone</v>
          </cell>
          <cell r="I55" t="str">
            <v>High-Performance Drum Microphone Set, contains: 1x P2, 2x P17, 4x P4 (the P17 is technically identical to the P170 and is not available as a single unit)</v>
          </cell>
          <cell r="J55">
            <v>692.5</v>
          </cell>
          <cell r="K55">
            <v>554</v>
          </cell>
          <cell r="L55">
            <v>407.57</v>
          </cell>
          <cell r="P55">
            <v>885038038023</v>
          </cell>
          <cell r="Q55">
            <v>9002761038026</v>
          </cell>
          <cell r="R55">
            <v>10</v>
          </cell>
          <cell r="S55">
            <v>15</v>
          </cell>
          <cell r="T55">
            <v>15</v>
          </cell>
          <cell r="U55">
            <v>4</v>
          </cell>
          <cell r="V55" t="str">
            <v>CN</v>
          </cell>
          <cell r="W55" t="str">
            <v>Non Compliant</v>
          </cell>
          <cell r="X55" t="str">
            <v>https://www.akg.com/Microphones/Drum%20Microphone%20Bundles/DrumsetSessionI.html</v>
          </cell>
          <cell r="Y55">
            <v>53</v>
          </cell>
        </row>
        <row r="56">
          <cell r="A56" t="str">
            <v>2581H00160</v>
          </cell>
          <cell r="B56" t="str">
            <v>AKG</v>
          </cell>
          <cell r="C56" t="str">
            <v>Wired Mics</v>
          </cell>
          <cell r="D56" t="str">
            <v xml:space="preserve">DRUMSET CONCERT 1 </v>
          </cell>
          <cell r="E56" t="str">
            <v>AT410020</v>
          </cell>
          <cell r="H56" t="str">
            <v>Instrument Microphone</v>
          </cell>
          <cell r="I56" t="str">
            <v>High-Performance Drum Microphone Set, contains: 1x D112 MKII, 2x C430, 4x D40, plus all neccessary stand adapters and clamps</v>
          </cell>
          <cell r="J56">
            <v>1511.25</v>
          </cell>
          <cell r="K56">
            <v>1209</v>
          </cell>
          <cell r="L56">
            <v>858.37</v>
          </cell>
          <cell r="P56">
            <v>885038039013</v>
          </cell>
          <cell r="Q56">
            <v>9002761039016</v>
          </cell>
          <cell r="R56">
            <v>14</v>
          </cell>
          <cell r="S56">
            <v>19</v>
          </cell>
          <cell r="T56">
            <v>16</v>
          </cell>
          <cell r="U56">
            <v>12.6</v>
          </cell>
          <cell r="V56" t="str">
            <v>CN</v>
          </cell>
          <cell r="W56" t="str">
            <v>Non Compliant</v>
          </cell>
          <cell r="X56" t="str">
            <v>https://www.akg.com/Microphones/Drum%20Microphone%20Bundles/2581H00160.html</v>
          </cell>
          <cell r="Y56">
            <v>54</v>
          </cell>
        </row>
        <row r="57">
          <cell r="A57" t="str">
            <v>2581X00140</v>
          </cell>
          <cell r="B57" t="str">
            <v>AKG</v>
          </cell>
          <cell r="C57" t="str">
            <v>Wired Mics</v>
          </cell>
          <cell r="D57" t="str">
            <v>DRUMSET PREMIUM</v>
          </cell>
          <cell r="E57" t="str">
            <v>AT410020</v>
          </cell>
          <cell r="H57" t="str">
            <v>Instrument Microphone</v>
          </cell>
          <cell r="I57" t="str">
            <v>incl. 1x D12VR, 2x C214, 1x C451, 4x D40</v>
          </cell>
          <cell r="J57">
            <v>3498.75</v>
          </cell>
          <cell r="K57">
            <v>2799</v>
          </cell>
          <cell r="L57">
            <v>1999</v>
          </cell>
          <cell r="P57">
            <v>885038035343</v>
          </cell>
          <cell r="Q57">
            <v>9002761035346</v>
          </cell>
          <cell r="R57">
            <v>11</v>
          </cell>
          <cell r="S57">
            <v>9</v>
          </cell>
          <cell r="T57">
            <v>15</v>
          </cell>
          <cell r="U57">
            <v>5.6</v>
          </cell>
          <cell r="V57" t="str">
            <v>HU</v>
          </cell>
          <cell r="W57" t="str">
            <v>Compliant</v>
          </cell>
          <cell r="X57" t="str">
            <v>https://www.akg.com/Microphones/Drum%20Microphone%20Bundles/DrumsetPremium.html</v>
          </cell>
          <cell r="Y57">
            <v>55</v>
          </cell>
        </row>
        <row r="58">
          <cell r="A58" t="str">
            <v>Headworn</v>
          </cell>
          <cell r="B58" t="str">
            <v>AKG</v>
          </cell>
          <cell r="Y58">
            <v>56</v>
          </cell>
        </row>
        <row r="59">
          <cell r="A59" t="str">
            <v>6000H50930</v>
          </cell>
          <cell r="B59" t="str">
            <v>AKG</v>
          </cell>
          <cell r="C59" t="str">
            <v>Wired Mics</v>
          </cell>
          <cell r="D59" t="str">
            <v>CM311 XLR - NON ROHS, not for EUROPE</v>
          </cell>
          <cell r="H59" t="str">
            <v>Head-Worn Vocal Microphone</v>
          </cell>
          <cell r="I59" t="str">
            <v>Light, rugged head-worn mic for presenters with XLR connector</v>
          </cell>
          <cell r="J59">
            <v>842.5</v>
          </cell>
          <cell r="K59">
            <v>674</v>
          </cell>
          <cell r="L59">
            <v>481.32</v>
          </cell>
          <cell r="P59">
            <v>885038024965</v>
          </cell>
          <cell r="Q59">
            <v>9002761024968</v>
          </cell>
          <cell r="R59">
            <v>4</v>
          </cell>
          <cell r="S59">
            <v>12</v>
          </cell>
          <cell r="T59">
            <v>8</v>
          </cell>
          <cell r="U59">
            <v>3.048</v>
          </cell>
          <cell r="V59" t="str">
            <v>CN</v>
          </cell>
          <cell r="W59" t="str">
            <v>Non Compliant</v>
          </cell>
          <cell r="X59" t="str">
            <v>https://www.akg.com/Microphones/Headset%20Microphones/6000H50930.html</v>
          </cell>
          <cell r="Y59">
            <v>57</v>
          </cell>
        </row>
        <row r="60">
          <cell r="A60" t="str">
            <v>6000H50940</v>
          </cell>
          <cell r="B60" t="str">
            <v>AKG</v>
          </cell>
          <cell r="C60" t="str">
            <v>Wired Mics</v>
          </cell>
          <cell r="D60" t="str">
            <v>CM311 MINI XLR - NON ROHS, not for EUROPE</v>
          </cell>
          <cell r="H60" t="str">
            <v>Head-Worn Vocal Microphone</v>
          </cell>
          <cell r="I60" t="str">
            <v>Light, rugged head-worn mic for presenters, with Mini XLR Connector for AKG PT´s</v>
          </cell>
          <cell r="J60">
            <v>780</v>
          </cell>
          <cell r="K60">
            <v>625</v>
          </cell>
          <cell r="L60">
            <v>449.3</v>
          </cell>
          <cell r="P60">
            <v>885038024972</v>
          </cell>
          <cell r="Q60">
            <v>9002761024975</v>
          </cell>
          <cell r="R60">
            <v>5</v>
          </cell>
          <cell r="S60">
            <v>9</v>
          </cell>
          <cell r="T60">
            <v>13</v>
          </cell>
          <cell r="U60">
            <v>3.048</v>
          </cell>
          <cell r="V60" t="str">
            <v>CN</v>
          </cell>
          <cell r="W60" t="str">
            <v>Non Compliant</v>
          </cell>
          <cell r="X60" t="str">
            <v>https://www.akg.com/Microphones/Headset%20Microphones/6000H50940.html</v>
          </cell>
          <cell r="Y60">
            <v>58</v>
          </cell>
        </row>
        <row r="61">
          <cell r="A61" t="str">
            <v>6000H50950</v>
          </cell>
          <cell r="B61" t="str">
            <v>AKG</v>
          </cell>
          <cell r="C61" t="str">
            <v>Wired Mics</v>
          </cell>
          <cell r="D61" t="str">
            <v>CM311 W/TA4F - NON ROHS, not for EUROPE</v>
          </cell>
          <cell r="E61" t="str">
            <v>AT410010</v>
          </cell>
          <cell r="H61" t="str">
            <v>Head-Worn Vocal Microphone</v>
          </cell>
          <cell r="I61" t="str">
            <v>Light, rugged head-worn mic for presenters with connector for use Shure bodypack transmitters.</v>
          </cell>
          <cell r="J61">
            <v>780</v>
          </cell>
          <cell r="K61">
            <v>629</v>
          </cell>
          <cell r="L61">
            <v>452</v>
          </cell>
          <cell r="P61">
            <v>885038025306</v>
          </cell>
          <cell r="Q61">
            <v>9002761025309</v>
          </cell>
          <cell r="R61">
            <v>6</v>
          </cell>
          <cell r="S61">
            <v>8</v>
          </cell>
          <cell r="T61">
            <v>11</v>
          </cell>
          <cell r="U61">
            <v>3.048</v>
          </cell>
          <cell r="V61" t="str">
            <v>CN</v>
          </cell>
          <cell r="W61" t="str">
            <v>Non Compliant</v>
          </cell>
          <cell r="X61" t="str">
            <v>https://www.akg.com/Microphones/Headset%20Microphones/6000H50950.html</v>
          </cell>
          <cell r="Y61">
            <v>59</v>
          </cell>
        </row>
        <row r="62">
          <cell r="A62" t="str">
            <v>3066X00010</v>
          </cell>
          <cell r="B62" t="str">
            <v>AKG</v>
          </cell>
          <cell r="C62" t="str">
            <v>Wired Mics</v>
          </cell>
          <cell r="D62" t="str">
            <v>C520</v>
          </cell>
          <cell r="E62" t="str">
            <v>AT410010</v>
          </cell>
          <cell r="H62" t="str">
            <v>Head-Worn Vocal Microphone</v>
          </cell>
          <cell r="I62" t="str">
            <v>Headworn mic for vocals with XLR connector for phantom powering</v>
          </cell>
          <cell r="J62">
            <v>411.25</v>
          </cell>
          <cell r="K62">
            <v>329</v>
          </cell>
          <cell r="L62">
            <v>227.5</v>
          </cell>
          <cell r="O62">
            <v>12</v>
          </cell>
          <cell r="P62">
            <v>885038018650</v>
          </cell>
          <cell r="Q62">
            <v>9002761018653</v>
          </cell>
          <cell r="R62">
            <v>3</v>
          </cell>
          <cell r="S62">
            <v>6</v>
          </cell>
          <cell r="T62">
            <v>8</v>
          </cell>
          <cell r="U62">
            <v>2.8</v>
          </cell>
          <cell r="V62" t="str">
            <v>CN</v>
          </cell>
          <cell r="W62" t="str">
            <v>Non Compliant</v>
          </cell>
          <cell r="X62" t="str">
            <v>https://www.akg.com/Microphones/Headset%20Microphones/3066X00010.html</v>
          </cell>
          <cell r="Y62">
            <v>60</v>
          </cell>
        </row>
        <row r="63">
          <cell r="A63" t="str">
            <v>3066X00020</v>
          </cell>
          <cell r="B63" t="str">
            <v>AKG</v>
          </cell>
          <cell r="C63" t="str">
            <v>Wired Mics</v>
          </cell>
          <cell r="D63" t="str">
            <v>C520 L</v>
          </cell>
          <cell r="E63" t="str">
            <v>AT410010</v>
          </cell>
          <cell r="H63" t="str">
            <v>Head-Worn Vocal Microphone</v>
          </cell>
          <cell r="I63" t="str">
            <v>Headworn mic for vocals with mini XLR connector for use with B29 L battery operated power supply, MPA V L external phantom power adapter, or AKG WMS bodypack transmitters.</v>
          </cell>
          <cell r="J63">
            <v>311.25</v>
          </cell>
          <cell r="K63">
            <v>249</v>
          </cell>
          <cell r="L63">
            <v>185</v>
          </cell>
          <cell r="O63">
            <v>12</v>
          </cell>
          <cell r="P63">
            <v>885038018667</v>
          </cell>
          <cell r="Q63">
            <v>9002761018660</v>
          </cell>
          <cell r="R63">
            <v>3</v>
          </cell>
          <cell r="S63">
            <v>6</v>
          </cell>
          <cell r="T63">
            <v>8</v>
          </cell>
          <cell r="U63">
            <v>2.8</v>
          </cell>
          <cell r="V63" t="str">
            <v>CN</v>
          </cell>
          <cell r="W63" t="str">
            <v>Non Compliant</v>
          </cell>
          <cell r="X63" t="str">
            <v>https://www.akg.com/Microphones/Headset%20Microphones/3066X00020.html</v>
          </cell>
          <cell r="Y63">
            <v>61</v>
          </cell>
        </row>
        <row r="64">
          <cell r="A64" t="str">
            <v>2793H00060</v>
          </cell>
          <cell r="B64" t="str">
            <v>AKG</v>
          </cell>
          <cell r="C64" t="str">
            <v>Installed</v>
          </cell>
          <cell r="D64" t="str">
            <v>C544 L</v>
          </cell>
          <cell r="E64" t="str">
            <v>AT210010</v>
          </cell>
          <cell r="H64" t="str">
            <v>Headset</v>
          </cell>
          <cell r="I64" t="str">
            <v>Rugged headworn mic for sports use with mini XLR connector for use with B29 L battery operated power supply, MPA V L external phantom power adapter, or AKG WMS bodypack transmitters.</v>
          </cell>
          <cell r="J64">
            <v>200</v>
          </cell>
          <cell r="K64">
            <v>200</v>
          </cell>
          <cell r="L64">
            <v>141.93</v>
          </cell>
          <cell r="O64">
            <v>20</v>
          </cell>
          <cell r="P64">
            <v>885038030720</v>
          </cell>
          <cell r="Q64">
            <v>9002761030723</v>
          </cell>
          <cell r="R64">
            <v>8</v>
          </cell>
          <cell r="S64">
            <v>3</v>
          </cell>
          <cell r="T64">
            <v>6</v>
          </cell>
          <cell r="U64">
            <v>2.8</v>
          </cell>
          <cell r="V64" t="str">
            <v>CN</v>
          </cell>
          <cell r="W64" t="str">
            <v>Non Compliant</v>
          </cell>
          <cell r="X64" t="str">
            <v>https://www.akg.com/Microphones/Headset%20Microphones/2793H00060.html</v>
          </cell>
          <cell r="Y64">
            <v>62</v>
          </cell>
        </row>
        <row r="65">
          <cell r="A65" t="str">
            <v>3066H00100</v>
          </cell>
          <cell r="B65" t="str">
            <v>AKG</v>
          </cell>
          <cell r="C65" t="str">
            <v>Wired Mics</v>
          </cell>
          <cell r="D65" t="str">
            <v>C555 L</v>
          </cell>
          <cell r="E65" t="str">
            <v>AT410010</v>
          </cell>
          <cell r="H65" t="str">
            <v>Head-Worn Vocal Microphone</v>
          </cell>
          <cell r="I65" t="str">
            <v>Light, rugged head-worn mic for presenters with mini XLR connector for use with B29 L battery operated power supply, MPA V L external phantom power adapter, or AKG WMS bodypack transmitters.</v>
          </cell>
          <cell r="J65">
            <v>230</v>
          </cell>
          <cell r="K65">
            <v>184</v>
          </cell>
          <cell r="L65">
            <v>131.80000000000001</v>
          </cell>
          <cell r="O65">
            <v>12</v>
          </cell>
          <cell r="P65">
            <v>885038018674</v>
          </cell>
          <cell r="Q65">
            <v>9002761018677</v>
          </cell>
          <cell r="R65">
            <v>3</v>
          </cell>
          <cell r="S65">
            <v>8</v>
          </cell>
          <cell r="T65">
            <v>6</v>
          </cell>
          <cell r="U65">
            <v>2.8</v>
          </cell>
          <cell r="V65" t="str">
            <v>CN</v>
          </cell>
          <cell r="W65" t="str">
            <v>Non Compliant</v>
          </cell>
          <cell r="X65" t="str">
            <v>https://www.akg.com/Microphones/Headset%20Microphones/3066H00100.html</v>
          </cell>
          <cell r="Y65">
            <v>63</v>
          </cell>
        </row>
        <row r="66">
          <cell r="A66" t="str">
            <v>Lavalier/Lapel</v>
          </cell>
          <cell r="B66" t="str">
            <v>AKG</v>
          </cell>
          <cell r="Y66">
            <v>64</v>
          </cell>
        </row>
        <row r="67">
          <cell r="A67" t="str">
            <v>2577X00080</v>
          </cell>
          <cell r="B67" t="str">
            <v>AKG</v>
          </cell>
          <cell r="C67" t="str">
            <v>Installed</v>
          </cell>
          <cell r="D67" t="str">
            <v>C417 L</v>
          </cell>
          <cell r="E67" t="str">
            <v>AT410010</v>
          </cell>
          <cell r="H67" t="str">
            <v>Lavalier Microphone</v>
          </cell>
          <cell r="I67" t="str">
            <v>Extremely light, inconspicuous mic, mini XLR-version</v>
          </cell>
          <cell r="J67">
            <v>160</v>
          </cell>
          <cell r="K67">
            <v>160</v>
          </cell>
          <cell r="L67">
            <v>108.94</v>
          </cell>
          <cell r="O67">
            <v>30</v>
          </cell>
          <cell r="P67">
            <v>885038019589</v>
          </cell>
          <cell r="Q67">
            <v>9002761019582</v>
          </cell>
          <cell r="R67">
            <v>3</v>
          </cell>
          <cell r="S67">
            <v>7</v>
          </cell>
          <cell r="T67">
            <v>5</v>
          </cell>
          <cell r="U67">
            <v>2</v>
          </cell>
          <cell r="V67" t="str">
            <v>CN</v>
          </cell>
          <cell r="W67" t="str">
            <v>Non Compliant</v>
          </cell>
          <cell r="X67" t="str">
            <v>https://www.akg.com/Microphones/Speech%20%2F%20Spoken%20Word%20Microphones/2577X00080.html</v>
          </cell>
          <cell r="Y67">
            <v>65</v>
          </cell>
        </row>
        <row r="68">
          <cell r="A68" t="str">
            <v>2577X00120</v>
          </cell>
          <cell r="B68" t="str">
            <v>AKG</v>
          </cell>
          <cell r="C68" t="str">
            <v>Installed</v>
          </cell>
          <cell r="D68" t="str">
            <v>C417 PP</v>
          </cell>
          <cell r="E68" t="str">
            <v>AT510000</v>
          </cell>
          <cell r="H68" t="str">
            <v>Lavalier Microphone</v>
          </cell>
          <cell r="I68" t="str">
            <v>Extremely light, inconspicuous mic with XLR connector for phantom powering</v>
          </cell>
          <cell r="J68">
            <v>195</v>
          </cell>
          <cell r="K68">
            <v>195</v>
          </cell>
          <cell r="L68">
            <v>140.75</v>
          </cell>
          <cell r="O68">
            <v>30</v>
          </cell>
          <cell r="P68">
            <v>885038006220</v>
          </cell>
          <cell r="Q68">
            <v>9002761006223</v>
          </cell>
          <cell r="R68">
            <v>3</v>
          </cell>
          <cell r="S68">
            <v>7</v>
          </cell>
          <cell r="T68">
            <v>5</v>
          </cell>
          <cell r="U68">
            <v>2</v>
          </cell>
          <cell r="V68" t="str">
            <v>CN</v>
          </cell>
          <cell r="W68" t="str">
            <v>Non Compliant</v>
          </cell>
          <cell r="X68" t="str">
            <v>https://www.akg.com/Microphones/Speech%20%2F%20Spoken%20Word%20Microphones/2577X00120.html</v>
          </cell>
          <cell r="Y68">
            <v>66</v>
          </cell>
        </row>
        <row r="69">
          <cell r="A69" t="str">
            <v>6000H51040</v>
          </cell>
          <cell r="B69" t="str">
            <v>AKG</v>
          </cell>
          <cell r="C69" t="str">
            <v>Installed</v>
          </cell>
          <cell r="D69" t="str">
            <v>CK99 L</v>
          </cell>
          <cell r="E69" t="str">
            <v>AT510000</v>
          </cell>
          <cell r="H69" t="str">
            <v>Lavalier Microphone</v>
          </cell>
          <cell r="I69" t="str">
            <v>Inconspicuous cardioid clip-on microphone with mini XLR connector. Rugged metal housing.</v>
          </cell>
          <cell r="J69">
            <v>210</v>
          </cell>
          <cell r="K69">
            <v>210</v>
          </cell>
          <cell r="L69">
            <v>146.69</v>
          </cell>
          <cell r="P69">
            <v>885038028437</v>
          </cell>
          <cell r="Q69">
            <v>9002761028430</v>
          </cell>
          <cell r="R69">
            <v>3</v>
          </cell>
          <cell r="S69">
            <v>3</v>
          </cell>
          <cell r="T69">
            <v>3</v>
          </cell>
          <cell r="U69">
            <v>2.4</v>
          </cell>
          <cell r="V69" t="str">
            <v>CN</v>
          </cell>
          <cell r="W69" t="str">
            <v>Non Compliant</v>
          </cell>
          <cell r="X69" t="str">
            <v>https://www.akg.com/Microphones/Speech%20%2F%20Spoken%20Word%20Microphones/6000H51040.html</v>
          </cell>
          <cell r="Y69">
            <v>67</v>
          </cell>
        </row>
        <row r="70">
          <cell r="A70" t="str">
            <v>2803H00080</v>
          </cell>
          <cell r="B70" t="str">
            <v>AKG</v>
          </cell>
          <cell r="C70" t="str">
            <v>Accessories</v>
          </cell>
          <cell r="D70" t="str">
            <v>H85</v>
          </cell>
          <cell r="E70" t="str">
            <v>AT410010</v>
          </cell>
          <cell r="H70" t="str">
            <v>Accessories</v>
          </cell>
          <cell r="I70" t="str">
            <v>Spider suspension</v>
          </cell>
          <cell r="J70">
            <v>198.75</v>
          </cell>
          <cell r="K70">
            <v>159</v>
          </cell>
          <cell r="L70">
            <v>111.5</v>
          </cell>
          <cell r="P70">
            <v>885038039648</v>
          </cell>
          <cell r="Q70">
            <v>9002761011074</v>
          </cell>
          <cell r="R70">
            <v>3</v>
          </cell>
          <cell r="S70">
            <v>9</v>
          </cell>
          <cell r="T70">
            <v>6</v>
          </cell>
          <cell r="U70">
            <v>3.2</v>
          </cell>
          <cell r="V70" t="str">
            <v>SK</v>
          </cell>
          <cell r="W70" t="str">
            <v>Compliant</v>
          </cell>
          <cell r="X70" t="str">
            <v>https://www.akg.com/Microphones/Microphone%20Accessories/2803H00080.html</v>
          </cell>
          <cell r="Y70">
            <v>68</v>
          </cell>
        </row>
        <row r="71">
          <cell r="A71" t="str">
            <v>2793H00100</v>
          </cell>
          <cell r="B71" t="str">
            <v>AKG</v>
          </cell>
          <cell r="C71" t="str">
            <v>Wireless Mics</v>
          </cell>
          <cell r="D71" t="str">
            <v>HC644 MD</v>
          </cell>
          <cell r="E71" t="str">
            <v>AT510000</v>
          </cell>
          <cell r="H71" t="str">
            <v>Lapel Microphone</v>
          </cell>
          <cell r="J71">
            <v>345</v>
          </cell>
          <cell r="K71">
            <v>345</v>
          </cell>
          <cell r="L71">
            <v>236.62</v>
          </cell>
          <cell r="P71">
            <v>885038039044</v>
          </cell>
          <cell r="V71" t="str">
            <v>HU</v>
          </cell>
          <cell r="W71" t="str">
            <v>Compliant</v>
          </cell>
          <cell r="X71" t="str">
            <v>https://www.akg.com/Microphones/Headset%20Microphones/2793H00100.html</v>
          </cell>
          <cell r="Y71">
            <v>69</v>
          </cell>
        </row>
        <row r="72">
          <cell r="A72" t="str">
            <v>2577X00210</v>
          </cell>
          <cell r="B72" t="str">
            <v>AKG</v>
          </cell>
          <cell r="C72" t="str">
            <v>Lapel Microphone</v>
          </cell>
          <cell r="D72" t="str">
            <v>LC617 MD BEIGE LAVALIER MICROPHONE</v>
          </cell>
          <cell r="E72" t="str">
            <v>AT510000</v>
          </cell>
          <cell r="H72" t="str">
            <v xml:space="preserve">LC617 MD BEIGE </v>
          </cell>
          <cell r="I72" t="str">
            <v>Lapel Microphone Omnidirection Beige Color</v>
          </cell>
          <cell r="J72">
            <v>175</v>
          </cell>
          <cell r="K72">
            <v>175</v>
          </cell>
          <cell r="L72">
            <v>94.17</v>
          </cell>
          <cell r="P72">
            <v>885038039037</v>
          </cell>
          <cell r="V72" t="str">
            <v>HU</v>
          </cell>
          <cell r="X72" t="str">
            <v>https://www.akg.com/Microphones/Speech%20%2F%20Spoken%20Word%20Microphones/2577X00210.html</v>
          </cell>
          <cell r="Y72">
            <v>70</v>
          </cell>
        </row>
        <row r="73">
          <cell r="A73" t="str">
            <v>2577X00200</v>
          </cell>
          <cell r="B73" t="str">
            <v>AKG</v>
          </cell>
          <cell r="C73" t="str">
            <v>Lapel Microphone</v>
          </cell>
          <cell r="D73" t="str">
            <v>LC617 MD</v>
          </cell>
          <cell r="E73" t="str">
            <v>AT510000</v>
          </cell>
          <cell r="H73" t="str">
            <v>LC617 MD BLACK</v>
          </cell>
          <cell r="I73" t="str">
            <v>Lapel Microphone Omnidirectional Black Color</v>
          </cell>
          <cell r="J73">
            <v>175</v>
          </cell>
          <cell r="K73">
            <v>175</v>
          </cell>
          <cell r="L73">
            <v>94.26</v>
          </cell>
          <cell r="P73">
            <v>885038039020</v>
          </cell>
          <cell r="V73" t="str">
            <v>HU</v>
          </cell>
          <cell r="W73" t="str">
            <v>Compliant</v>
          </cell>
          <cell r="X73" t="str">
            <v>https://www.akg.com/Microphones/Speech%20%2F%20Spoken%20Word%20Microphones/2577X00200.html</v>
          </cell>
          <cell r="Y73">
            <v>71</v>
          </cell>
        </row>
        <row r="74">
          <cell r="A74" t="str">
            <v>3241H00040</v>
          </cell>
          <cell r="B74" t="str">
            <v>AKG</v>
          </cell>
          <cell r="C74" t="str">
            <v>Microlite Microphone</v>
          </cell>
          <cell r="D74" t="str">
            <v>LC81MD white</v>
          </cell>
          <cell r="E74" t="str">
            <v>AT510000</v>
          </cell>
          <cell r="H74" t="str">
            <v>LC81MD WHITE</v>
          </cell>
          <cell r="I74" t="str">
            <v>Microlite Lavalier Microphone Cardioid White Color</v>
          </cell>
          <cell r="J74">
            <v>246</v>
          </cell>
          <cell r="K74">
            <v>205</v>
          </cell>
          <cell r="L74">
            <v>141.27000000000001</v>
          </cell>
          <cell r="P74">
            <v>885038038436</v>
          </cell>
          <cell r="V74" t="str">
            <v>HU</v>
          </cell>
          <cell r="X74" t="str">
            <v>https://www.akg.com/Microphones/Speech%20%2F%20Spoken%20Word%20Microphones/LC81MDgroup.html?dwvar_LC81MDgroup_color=Black-GLOBAL-Current#q=lc81md&amp;simplesearch=Go&amp;start=1</v>
          </cell>
          <cell r="Y74">
            <v>72</v>
          </cell>
        </row>
        <row r="75">
          <cell r="A75" t="str">
            <v>3241H00020</v>
          </cell>
          <cell r="B75" t="str">
            <v>AKG</v>
          </cell>
          <cell r="C75" t="str">
            <v>Microlite Microphone</v>
          </cell>
          <cell r="D75" t="str">
            <v>LC81MD black</v>
          </cell>
          <cell r="E75" t="str">
            <v>AT510000</v>
          </cell>
          <cell r="H75" t="str">
            <v>LC81MD BLACK</v>
          </cell>
          <cell r="I75" t="str">
            <v>Microlite Lavalier Microphone Cardioid Black Color</v>
          </cell>
          <cell r="J75">
            <v>285</v>
          </cell>
          <cell r="K75">
            <v>285</v>
          </cell>
          <cell r="L75">
            <v>151.61000000000001</v>
          </cell>
          <cell r="P75">
            <v>885038038412</v>
          </cell>
          <cell r="V75" t="str">
            <v>HU</v>
          </cell>
          <cell r="X75" t="str">
            <v>https://www.akg.com/Microphones/Speech%20%2F%20Spoken%20Word%20Microphones/LC81MDgroup.html?dwvar_LC81MDgroup_color=Black-GLOBAL-Current#q=lc81md&amp;simplesearch=Go&amp;start=1</v>
          </cell>
          <cell r="Y75">
            <v>73</v>
          </cell>
        </row>
        <row r="76">
          <cell r="A76" t="str">
            <v>3241H00010</v>
          </cell>
          <cell r="B76" t="str">
            <v>AKG</v>
          </cell>
          <cell r="C76" t="str">
            <v>Microlite Microphone</v>
          </cell>
          <cell r="D76" t="str">
            <v>LC81MD beige</v>
          </cell>
          <cell r="E76" t="str">
            <v>AT410020</v>
          </cell>
          <cell r="H76" t="str">
            <v>LC81MD BEIGE</v>
          </cell>
          <cell r="I76" t="str">
            <v>Microlite Lavalier Microphone Cardioid Beige Color</v>
          </cell>
          <cell r="J76">
            <v>285</v>
          </cell>
          <cell r="K76">
            <v>285</v>
          </cell>
          <cell r="L76">
            <v>151.34</v>
          </cell>
          <cell r="P76">
            <v>885038038405</v>
          </cell>
          <cell r="R76">
            <v>7</v>
          </cell>
          <cell r="S76">
            <v>6.5</v>
          </cell>
          <cell r="T76">
            <v>2.5</v>
          </cell>
          <cell r="V76" t="str">
            <v>HU</v>
          </cell>
          <cell r="W76" t="str">
            <v>Compliant</v>
          </cell>
          <cell r="X76" t="str">
            <v>https://www.akg.com/Microphones/Speech%20%2F%20Spoken%20Word%20Microphones/LC81MDgroup.html?dwvar_LC81MDgroup_color=Black-GLOBAL-Current#q=lc81md&amp;simplesearch=Go&amp;start=1</v>
          </cell>
          <cell r="Y76">
            <v>74</v>
          </cell>
        </row>
        <row r="77">
          <cell r="A77" t="str">
            <v>3242H00030</v>
          </cell>
          <cell r="B77" t="str">
            <v>AKG</v>
          </cell>
          <cell r="C77" t="str">
            <v>Microlite Microphone</v>
          </cell>
          <cell r="D77" t="str">
            <v>EC82MD beige</v>
          </cell>
          <cell r="E77" t="str">
            <v>AT510000</v>
          </cell>
          <cell r="H77" t="str">
            <v>EC82MD BEIGE</v>
          </cell>
          <cell r="I77" t="str">
            <v>Microlite Ear-hook Microphone Omnidirectional Beige Color</v>
          </cell>
          <cell r="J77">
            <v>560</v>
          </cell>
          <cell r="K77">
            <v>560</v>
          </cell>
          <cell r="L77">
            <v>299.38</v>
          </cell>
          <cell r="P77">
            <v>885038033899</v>
          </cell>
          <cell r="V77" t="str">
            <v>HU</v>
          </cell>
          <cell r="X77" t="str">
            <v>https://www.akg.com/Microphones/Headset%20Microphones/3242H00030.html</v>
          </cell>
          <cell r="Y77">
            <v>75</v>
          </cell>
        </row>
        <row r="78">
          <cell r="A78" t="str">
            <v>3242H00040</v>
          </cell>
          <cell r="B78" t="str">
            <v>AKG</v>
          </cell>
          <cell r="C78" t="str">
            <v>Microlite Microphone</v>
          </cell>
          <cell r="D78" t="str">
            <v>EC82MD cocoa</v>
          </cell>
          <cell r="E78" t="str">
            <v>AT510000</v>
          </cell>
          <cell r="H78" t="str">
            <v>EC82MD COCOA</v>
          </cell>
          <cell r="I78" t="str">
            <v>Microlite Ear-hook Microphone Omnidirectional Cocoa Color</v>
          </cell>
          <cell r="J78">
            <v>560</v>
          </cell>
          <cell r="K78">
            <v>560</v>
          </cell>
          <cell r="L78">
            <v>299.8</v>
          </cell>
          <cell r="P78">
            <v>885038033905</v>
          </cell>
          <cell r="V78" t="str">
            <v>HU</v>
          </cell>
          <cell r="X78" t="str">
            <v>https://www.akg.com/Microphones/Headset%20Microphones/3242H00040.html</v>
          </cell>
          <cell r="Y78">
            <v>76</v>
          </cell>
        </row>
        <row r="79">
          <cell r="A79" t="str">
            <v>Wired Microphones-Install/Contracting</v>
          </cell>
          <cell r="B79" t="str">
            <v>AKG</v>
          </cell>
          <cell r="Y79">
            <v>77</v>
          </cell>
        </row>
        <row r="80">
          <cell r="A80" t="str">
            <v>Goosenecks and Tabletop</v>
          </cell>
          <cell r="B80" t="str">
            <v>AKG</v>
          </cell>
          <cell r="Y80">
            <v>78</v>
          </cell>
        </row>
        <row r="81">
          <cell r="A81" t="str">
            <v>6000H51010</v>
          </cell>
          <cell r="B81" t="str">
            <v>AKG</v>
          </cell>
          <cell r="C81" t="str">
            <v>Installed</v>
          </cell>
          <cell r="D81" t="str">
            <v>DGN99</v>
          </cell>
          <cell r="E81" t="str">
            <v>AT410010</v>
          </cell>
          <cell r="H81" t="str">
            <v>Gooseneck Microphone</v>
          </cell>
          <cell r="I81" t="str">
            <v>PA/Paging gooseneck mic with rugged, all-metal body. No phantom power needed. 3m cable</v>
          </cell>
          <cell r="J81">
            <v>205</v>
          </cell>
          <cell r="K81">
            <v>205</v>
          </cell>
          <cell r="L81">
            <v>143.63999999999999</v>
          </cell>
          <cell r="O81">
            <v>20</v>
          </cell>
          <cell r="P81">
            <v>885038028390</v>
          </cell>
          <cell r="Q81">
            <v>9002761028393</v>
          </cell>
          <cell r="R81">
            <v>3</v>
          </cell>
          <cell r="S81">
            <v>3</v>
          </cell>
          <cell r="T81">
            <v>18</v>
          </cell>
          <cell r="U81">
            <v>2</v>
          </cell>
          <cell r="V81" t="str">
            <v>CN</v>
          </cell>
          <cell r="W81" t="str">
            <v>Non Compliant</v>
          </cell>
          <cell r="X81" t="str">
            <v>https://www.akg.com/speech-spoken-word-microphones/6000H51010.html</v>
          </cell>
          <cell r="Y81">
            <v>79</v>
          </cell>
        </row>
        <row r="82">
          <cell r="A82" t="str">
            <v>6000H51020</v>
          </cell>
          <cell r="B82" t="str">
            <v>AKG</v>
          </cell>
          <cell r="C82" t="str">
            <v>Installed</v>
          </cell>
          <cell r="D82" t="str">
            <v>DGN99 E</v>
          </cell>
          <cell r="E82" t="str">
            <v>AT510000</v>
          </cell>
          <cell r="H82" t="str">
            <v>Gooseneck Microphone</v>
          </cell>
          <cell r="I82" t="str">
            <v>PA/Paging gooseneck mic with rugged, all-metal body, XLR connector. No phantom power needed.</v>
          </cell>
          <cell r="J82">
            <v>205</v>
          </cell>
          <cell r="K82">
            <v>205</v>
          </cell>
          <cell r="L82">
            <v>143.6</v>
          </cell>
          <cell r="P82">
            <v>885038028406</v>
          </cell>
          <cell r="Q82">
            <v>9002761028409</v>
          </cell>
          <cell r="R82">
            <v>5</v>
          </cell>
          <cell r="S82">
            <v>22</v>
          </cell>
          <cell r="T82">
            <v>11</v>
          </cell>
          <cell r="U82">
            <v>2.8</v>
          </cell>
          <cell r="V82" t="str">
            <v>CN</v>
          </cell>
          <cell r="W82" t="str">
            <v>Non Compliant</v>
          </cell>
          <cell r="X82" t="str">
            <v>https://www.akg.com/speech-spoken-word-microphones/6000H51020.html</v>
          </cell>
          <cell r="Y82">
            <v>80</v>
          </cell>
        </row>
        <row r="83">
          <cell r="A83" t="str">
            <v>6000H51030</v>
          </cell>
          <cell r="B83" t="str">
            <v>AKG</v>
          </cell>
          <cell r="C83" t="str">
            <v>Installed</v>
          </cell>
          <cell r="D83" t="str">
            <v>DST99 S</v>
          </cell>
          <cell r="E83" t="str">
            <v>AT510000</v>
          </cell>
          <cell r="H83" t="str">
            <v>Dynamic Microphone</v>
          </cell>
          <cell r="I83" t="str">
            <v>Table stand mic with on/off switch, coiled  cable with 3-pin XLR connector. No phantom power needed.</v>
          </cell>
          <cell r="J83">
            <v>205</v>
          </cell>
          <cell r="K83">
            <v>205</v>
          </cell>
          <cell r="L83">
            <v>143.37</v>
          </cell>
          <cell r="O83">
            <v>10</v>
          </cell>
          <cell r="P83">
            <v>885038028413</v>
          </cell>
          <cell r="Q83">
            <v>9002761028416</v>
          </cell>
          <cell r="R83">
            <v>6</v>
          </cell>
          <cell r="S83">
            <v>8</v>
          </cell>
          <cell r="T83">
            <v>11</v>
          </cell>
          <cell r="U83">
            <v>5.2</v>
          </cell>
          <cell r="V83" t="str">
            <v>CN</v>
          </cell>
          <cell r="W83" t="str">
            <v>Non Compliant</v>
          </cell>
          <cell r="X83" t="str">
            <v>https://www.akg.com/speech-spoken-word-microphones/6000H51030.html</v>
          </cell>
          <cell r="Y83">
            <v>81</v>
          </cell>
        </row>
        <row r="84">
          <cell r="A84" t="str">
            <v>2765H00010</v>
          </cell>
          <cell r="B84" t="str">
            <v>AKG</v>
          </cell>
          <cell r="C84" t="str">
            <v>Installed</v>
          </cell>
          <cell r="D84" t="str">
            <v>GN15 incl. DPA, screw set</v>
          </cell>
          <cell r="E84" t="str">
            <v>AT210010</v>
          </cell>
          <cell r="H84" t="str">
            <v>Gooseneck Microphone</v>
          </cell>
          <cell r="I84" t="str">
            <v>Rugged 15 cm gooseneck for permanent screw-on installation, phantom powering module with XLR connector included</v>
          </cell>
          <cell r="J84">
            <v>245</v>
          </cell>
          <cell r="K84">
            <v>245</v>
          </cell>
          <cell r="L84">
            <v>167.35</v>
          </cell>
          <cell r="O84">
            <v>40</v>
          </cell>
          <cell r="P84">
            <v>885038003069</v>
          </cell>
          <cell r="Q84">
            <v>9002761003062</v>
          </cell>
          <cell r="R84">
            <v>3</v>
          </cell>
          <cell r="S84">
            <v>11</v>
          </cell>
          <cell r="T84">
            <v>5</v>
          </cell>
          <cell r="U84">
            <v>3.2</v>
          </cell>
          <cell r="V84" t="str">
            <v>TW</v>
          </cell>
          <cell r="W84" t="str">
            <v>Compliant</v>
          </cell>
          <cell r="X84" t="str">
            <v>https://www.akg.com/modular-microphones-components/2765H00010.html</v>
          </cell>
          <cell r="Y84">
            <v>82</v>
          </cell>
        </row>
        <row r="85">
          <cell r="A85" t="str">
            <v>2765H00450</v>
          </cell>
          <cell r="B85" t="str">
            <v>AKG</v>
          </cell>
          <cell r="C85" t="str">
            <v>Installed</v>
          </cell>
          <cell r="D85" t="str">
            <v>GN15 ESP incl. windscreen</v>
          </cell>
          <cell r="E85" t="str">
            <v>AT510000</v>
          </cell>
          <cell r="H85" t="str">
            <v>Gooseneck Microphone</v>
          </cell>
          <cell r="I85" t="str">
            <v>Rugged 15 cm gooseneck module with programmable mute switch (on/off, push-to-talk, push-to-mute), high RFI immunity, LED ring, XLR connector</v>
          </cell>
          <cell r="J85">
            <v>340</v>
          </cell>
          <cell r="K85">
            <v>340</v>
          </cell>
          <cell r="L85">
            <v>235.45</v>
          </cell>
          <cell r="O85">
            <v>40</v>
          </cell>
          <cell r="P85">
            <v>885038016373</v>
          </cell>
          <cell r="Q85">
            <v>9002761016376</v>
          </cell>
          <cell r="R85">
            <v>4</v>
          </cell>
          <cell r="S85">
            <v>6</v>
          </cell>
          <cell r="T85">
            <v>12</v>
          </cell>
          <cell r="U85">
            <v>3.2</v>
          </cell>
          <cell r="V85" t="str">
            <v>TW</v>
          </cell>
          <cell r="W85" t="str">
            <v>Compliant</v>
          </cell>
          <cell r="X85" t="str">
            <v>https://www.akg.com/modular-microphones-components/2765H00450.html</v>
          </cell>
          <cell r="Y85">
            <v>83</v>
          </cell>
        </row>
        <row r="86">
          <cell r="A86" t="str">
            <v>2765H00020</v>
          </cell>
          <cell r="B86" t="str">
            <v>AKG</v>
          </cell>
          <cell r="C86" t="str">
            <v>Installed</v>
          </cell>
          <cell r="D86" t="str">
            <v>GN15 E incl. DPA</v>
          </cell>
          <cell r="E86" t="str">
            <v>AT510000</v>
          </cell>
          <cell r="H86" t="str">
            <v>Gooseneck Microphone</v>
          </cell>
          <cell r="I86" t="str">
            <v>Rugged 15 cm gooseneck with integrated XLR connector</v>
          </cell>
          <cell r="J86">
            <v>245</v>
          </cell>
          <cell r="K86">
            <v>245</v>
          </cell>
          <cell r="L86">
            <v>168.03</v>
          </cell>
          <cell r="O86">
            <v>40</v>
          </cell>
          <cell r="P86">
            <v>885038003076</v>
          </cell>
          <cell r="Q86">
            <v>9002761003079</v>
          </cell>
          <cell r="R86">
            <v>3.5</v>
          </cell>
          <cell r="S86">
            <v>11.5</v>
          </cell>
          <cell r="T86">
            <v>5</v>
          </cell>
          <cell r="U86">
            <v>3.6</v>
          </cell>
          <cell r="V86" t="str">
            <v>TW</v>
          </cell>
          <cell r="W86" t="str">
            <v>Compliant</v>
          </cell>
          <cell r="X86" t="str">
            <v>https://www.akg.com/modular-microphones-components/2765H00020.html</v>
          </cell>
          <cell r="Y86">
            <v>84</v>
          </cell>
        </row>
        <row r="87">
          <cell r="A87" t="str">
            <v>3165H00080</v>
          </cell>
          <cell r="B87" t="str">
            <v>AKG</v>
          </cell>
          <cell r="C87" t="str">
            <v>Installed</v>
          </cell>
          <cell r="D87" t="str">
            <v>GN15 M</v>
          </cell>
          <cell r="H87" t="str">
            <v>Gooseneck Microphone</v>
          </cell>
          <cell r="I87" t="str">
            <v>15cm gooseneck module; does not include capsule or powering module.</v>
          </cell>
          <cell r="J87">
            <v>140</v>
          </cell>
          <cell r="K87">
            <v>140</v>
          </cell>
          <cell r="L87">
            <v>95.16</v>
          </cell>
          <cell r="P87">
            <v>885038030645</v>
          </cell>
          <cell r="Q87">
            <v>9002761030648</v>
          </cell>
          <cell r="R87">
            <v>3</v>
          </cell>
          <cell r="S87">
            <v>48</v>
          </cell>
          <cell r="T87">
            <v>16</v>
          </cell>
          <cell r="U87">
            <v>1.28</v>
          </cell>
          <cell r="V87" t="str">
            <v>TW</v>
          </cell>
          <cell r="W87" t="str">
            <v>Compliant</v>
          </cell>
          <cell r="X87" t="str">
            <v>https://www.akg.com/modular-microphones-components/3165H00080.html</v>
          </cell>
          <cell r="Y87">
            <v>85</v>
          </cell>
        </row>
        <row r="88">
          <cell r="A88" t="str">
            <v>2765H00400</v>
          </cell>
          <cell r="B88" t="str">
            <v>AKG</v>
          </cell>
          <cell r="C88" t="str">
            <v>Installed</v>
          </cell>
          <cell r="D88" t="str">
            <v xml:space="preserve">GN30 E 5-pin     </v>
          </cell>
          <cell r="E88" t="str">
            <v>AT510000</v>
          </cell>
          <cell r="H88" t="str">
            <v>Gooseneck Microphone</v>
          </cell>
          <cell r="I88" t="str">
            <v>Rugged 30 cm gooseneck with integrated 5-pin XLR connector &amp; phantom power adapter, provides 2 additional pins for LED control</v>
          </cell>
          <cell r="J88">
            <v>270</v>
          </cell>
          <cell r="K88">
            <v>270</v>
          </cell>
          <cell r="L88">
            <v>188.55</v>
          </cell>
          <cell r="O88">
            <v>25</v>
          </cell>
          <cell r="P88">
            <v>885038008477</v>
          </cell>
          <cell r="Q88">
            <v>9002761008470</v>
          </cell>
          <cell r="R88">
            <v>3</v>
          </cell>
          <cell r="S88">
            <v>4</v>
          </cell>
          <cell r="T88">
            <v>20</v>
          </cell>
          <cell r="U88">
            <v>3</v>
          </cell>
          <cell r="V88" t="str">
            <v>TW</v>
          </cell>
          <cell r="W88" t="str">
            <v>Compliant</v>
          </cell>
          <cell r="X88" t="str">
            <v>https://www.akg.com/modular-microphones-components/2765H00400.html</v>
          </cell>
          <cell r="Y88">
            <v>86</v>
          </cell>
        </row>
        <row r="89">
          <cell r="A89" t="str">
            <v>2765H00270</v>
          </cell>
          <cell r="B89" t="str">
            <v>AKG</v>
          </cell>
          <cell r="C89" t="str">
            <v>Installed</v>
          </cell>
          <cell r="D89" t="str">
            <v>GN30 CS</v>
          </cell>
          <cell r="E89" t="str">
            <v>AT510000</v>
          </cell>
          <cell r="H89" t="str">
            <v>Gooseneck Microphone</v>
          </cell>
          <cell r="I89" t="str">
            <v>Gooseneck module - 30 cm; for use with CS5 conferencing systems</v>
          </cell>
          <cell r="J89">
            <v>215</v>
          </cell>
          <cell r="K89">
            <v>215</v>
          </cell>
          <cell r="L89">
            <v>150.83000000000001</v>
          </cell>
          <cell r="O89">
            <v>25</v>
          </cell>
          <cell r="P89">
            <v>885038005704</v>
          </cell>
          <cell r="Q89">
            <v>9002761005707</v>
          </cell>
          <cell r="R89">
            <v>3</v>
          </cell>
          <cell r="S89">
            <v>3</v>
          </cell>
          <cell r="T89">
            <v>18</v>
          </cell>
          <cell r="U89">
            <v>2.8</v>
          </cell>
          <cell r="V89" t="str">
            <v>TW</v>
          </cell>
          <cell r="W89" t="str">
            <v>Compliant</v>
          </cell>
          <cell r="X89" t="str">
            <v>https://www.akg.com/modular-microphones-components/GN30.html?dwvar_GN30_color=Grey-GLOBAL-Current</v>
          </cell>
          <cell r="Y89">
            <v>87</v>
          </cell>
        </row>
        <row r="90">
          <cell r="A90" t="str">
            <v>3165H00090</v>
          </cell>
          <cell r="B90" t="str">
            <v>AKG</v>
          </cell>
          <cell r="C90" t="str">
            <v>Installed</v>
          </cell>
          <cell r="D90" t="str">
            <v>GN30 M</v>
          </cell>
          <cell r="E90" t="str">
            <v>AT510000</v>
          </cell>
          <cell r="H90" t="str">
            <v>Gooseneck Microphone</v>
          </cell>
          <cell r="I90" t="str">
            <v>30cm gooseneck module; does not include capsule or powering module.</v>
          </cell>
          <cell r="J90">
            <v>140</v>
          </cell>
          <cell r="K90">
            <v>140</v>
          </cell>
          <cell r="L90">
            <v>95.51</v>
          </cell>
          <cell r="P90">
            <v>885038030652</v>
          </cell>
          <cell r="Q90">
            <v>9002761030655</v>
          </cell>
          <cell r="R90">
            <v>1</v>
          </cell>
          <cell r="S90">
            <v>13.5</v>
          </cell>
          <cell r="T90">
            <v>1.5</v>
          </cell>
          <cell r="U90">
            <v>1.28</v>
          </cell>
          <cell r="V90" t="str">
            <v>TW</v>
          </cell>
          <cell r="W90" t="str">
            <v>Compliant</v>
          </cell>
          <cell r="X90" t="str">
            <v>https://www.akg.com/modular-microphones-components/3165H00090.html</v>
          </cell>
          <cell r="Y90">
            <v>88</v>
          </cell>
        </row>
        <row r="91">
          <cell r="A91" t="str">
            <v>2765H00460</v>
          </cell>
          <cell r="B91" t="str">
            <v>AKG</v>
          </cell>
          <cell r="C91" t="str">
            <v>Installed</v>
          </cell>
          <cell r="D91" t="str">
            <v>GN30 ESP incl. windscreen</v>
          </cell>
          <cell r="E91" t="str">
            <v>AT510000</v>
          </cell>
          <cell r="H91" t="str">
            <v>Gooseneck Microphone</v>
          </cell>
          <cell r="I91" t="str">
            <v>Rugged 30 cm gooseneck module, programmable mute switch (on/off, push-to-talk, push-to-mute), high RFI immunity, LED ring, XLR connector</v>
          </cell>
          <cell r="J91">
            <v>310</v>
          </cell>
          <cell r="K91">
            <v>310</v>
          </cell>
          <cell r="L91">
            <v>217.46</v>
          </cell>
          <cell r="O91">
            <v>25</v>
          </cell>
          <cell r="P91">
            <v>885038016380</v>
          </cell>
          <cell r="Q91">
            <v>9002761016383</v>
          </cell>
          <cell r="R91">
            <v>3</v>
          </cell>
          <cell r="S91">
            <v>5</v>
          </cell>
          <cell r="T91">
            <v>21</v>
          </cell>
          <cell r="U91">
            <v>2.8</v>
          </cell>
          <cell r="V91" t="str">
            <v>TW</v>
          </cell>
          <cell r="W91" t="str">
            <v>Compliant</v>
          </cell>
          <cell r="X91" t="str">
            <v>https://www.akg.com/modular-microphones-components/2765H00460.html</v>
          </cell>
          <cell r="Y91">
            <v>89</v>
          </cell>
        </row>
        <row r="92">
          <cell r="A92" t="str">
            <v>2765H00030</v>
          </cell>
          <cell r="B92" t="str">
            <v>AKG</v>
          </cell>
          <cell r="C92" t="str">
            <v>Installed</v>
          </cell>
          <cell r="D92" t="str">
            <v>GN30 incl. DPA,  screw set</v>
          </cell>
          <cell r="E92" t="str">
            <v>AT510000</v>
          </cell>
          <cell r="H92" t="str">
            <v>Gooseneck Microphone</v>
          </cell>
          <cell r="I92" t="str">
            <v>Rugged 30 cm gooseneck for permanent screw-on installation, phantom powering module with XLR connector included</v>
          </cell>
          <cell r="J92">
            <v>275</v>
          </cell>
          <cell r="K92">
            <v>275</v>
          </cell>
          <cell r="L92">
            <v>190.58</v>
          </cell>
          <cell r="O92">
            <v>25</v>
          </cell>
          <cell r="P92">
            <v>885038003090</v>
          </cell>
          <cell r="Q92">
            <v>9002761003093</v>
          </cell>
          <cell r="R92">
            <v>5</v>
          </cell>
          <cell r="S92">
            <v>11</v>
          </cell>
          <cell r="T92">
            <v>22</v>
          </cell>
          <cell r="U92">
            <v>3.2</v>
          </cell>
          <cell r="V92" t="str">
            <v>TW</v>
          </cell>
          <cell r="W92" t="str">
            <v>Compliant</v>
          </cell>
          <cell r="X92" t="str">
            <v>https://www.akg.com/modular-microphones-components/2765H00030.html</v>
          </cell>
          <cell r="Y92">
            <v>90</v>
          </cell>
        </row>
        <row r="93">
          <cell r="A93" t="str">
            <v>2765H00040</v>
          </cell>
          <cell r="B93" t="str">
            <v>AKG</v>
          </cell>
          <cell r="C93" t="str">
            <v>Installed</v>
          </cell>
          <cell r="D93" t="str">
            <v>GN30 E incl. DPA</v>
          </cell>
          <cell r="E93" t="str">
            <v>AT510000</v>
          </cell>
          <cell r="H93" t="str">
            <v>Gooseneck Microphone</v>
          </cell>
          <cell r="I93" t="str">
            <v>Rugged 30 cm gooseneck with integrated XLR  connector</v>
          </cell>
          <cell r="J93">
            <v>270</v>
          </cell>
          <cell r="K93">
            <v>270</v>
          </cell>
          <cell r="L93">
            <v>188.75</v>
          </cell>
          <cell r="O93">
            <v>25</v>
          </cell>
          <cell r="P93">
            <v>885038003106</v>
          </cell>
          <cell r="Q93">
            <v>9002761003109</v>
          </cell>
          <cell r="R93">
            <v>3</v>
          </cell>
          <cell r="S93">
            <v>5</v>
          </cell>
          <cell r="T93">
            <v>20</v>
          </cell>
          <cell r="U93">
            <v>3.2</v>
          </cell>
          <cell r="V93" t="str">
            <v>TW</v>
          </cell>
          <cell r="W93" t="str">
            <v>Compliant</v>
          </cell>
          <cell r="X93" t="str">
            <v>https://www.akg.com/modular-microphones-components/2765H00040.html</v>
          </cell>
          <cell r="Y93">
            <v>91</v>
          </cell>
        </row>
        <row r="94">
          <cell r="A94" t="str">
            <v>2765H00080</v>
          </cell>
          <cell r="B94" t="str">
            <v>AKG</v>
          </cell>
          <cell r="C94" t="str">
            <v>Installed</v>
          </cell>
          <cell r="D94" t="str">
            <v>GN50 incl. DPA, screw set</v>
          </cell>
          <cell r="E94" t="str">
            <v>AT510000</v>
          </cell>
          <cell r="H94" t="str">
            <v>Gooseneck Microphone</v>
          </cell>
          <cell r="I94" t="str">
            <v>Rugged 50 cm gooseneck for permanent screw-on installation, phantom powering module with XLR connector included</v>
          </cell>
          <cell r="J94">
            <v>270</v>
          </cell>
          <cell r="K94">
            <v>270</v>
          </cell>
          <cell r="L94">
            <v>188.22</v>
          </cell>
          <cell r="O94">
            <v>25</v>
          </cell>
          <cell r="P94">
            <v>885038004578</v>
          </cell>
          <cell r="Q94">
            <v>9002761004571</v>
          </cell>
          <cell r="R94">
            <v>3</v>
          </cell>
          <cell r="S94">
            <v>26</v>
          </cell>
          <cell r="T94">
            <v>5</v>
          </cell>
          <cell r="U94">
            <v>3.2</v>
          </cell>
          <cell r="V94" t="str">
            <v>TW</v>
          </cell>
          <cell r="W94" t="str">
            <v>Compliant</v>
          </cell>
          <cell r="X94" t="str">
            <v>https://www.akg.com/modular-microphones-components/2765H00080.html</v>
          </cell>
          <cell r="Y94">
            <v>92</v>
          </cell>
        </row>
        <row r="95">
          <cell r="A95" t="str">
            <v>2765H00090</v>
          </cell>
          <cell r="B95" t="str">
            <v>AKG</v>
          </cell>
          <cell r="C95" t="str">
            <v>Installed</v>
          </cell>
          <cell r="D95" t="str">
            <v>GN50 E incl. DPA</v>
          </cell>
          <cell r="E95" t="str">
            <v>AT510000</v>
          </cell>
          <cell r="H95" t="str">
            <v>Gooseneck Microphone</v>
          </cell>
          <cell r="I95" t="str">
            <v>Rugged 50 cm gooseneck with integrated XLR connector</v>
          </cell>
          <cell r="J95">
            <v>280</v>
          </cell>
          <cell r="K95">
            <v>280</v>
          </cell>
          <cell r="L95">
            <v>191.12</v>
          </cell>
          <cell r="O95">
            <v>25</v>
          </cell>
          <cell r="P95">
            <v>885038004585</v>
          </cell>
          <cell r="Q95">
            <v>9002761004588</v>
          </cell>
          <cell r="R95">
            <v>5</v>
          </cell>
          <cell r="S95">
            <v>5</v>
          </cell>
          <cell r="T95">
            <v>27</v>
          </cell>
          <cell r="U95">
            <v>3.2</v>
          </cell>
          <cell r="V95" t="str">
            <v>TW</v>
          </cell>
          <cell r="W95" t="str">
            <v>Compliant</v>
          </cell>
          <cell r="X95" t="str">
            <v>https://www.akg.com/modular-microphones-components/2765H00090.html</v>
          </cell>
          <cell r="Y95">
            <v>93</v>
          </cell>
        </row>
        <row r="96">
          <cell r="A96" t="str">
            <v>2765H00280</v>
          </cell>
          <cell r="B96" t="str">
            <v>AKG</v>
          </cell>
          <cell r="C96" t="str">
            <v>Installed</v>
          </cell>
          <cell r="D96" t="str">
            <v>GN50 CS</v>
          </cell>
          <cell r="E96" t="str">
            <v>AT510000</v>
          </cell>
          <cell r="H96" t="str">
            <v>Gooseneck Microphone</v>
          </cell>
          <cell r="I96" t="str">
            <v>Gooseneck module - 50 cm; for use with CS5 conferencing systems</v>
          </cell>
          <cell r="J96">
            <v>215</v>
          </cell>
          <cell r="K96">
            <v>215</v>
          </cell>
          <cell r="L96">
            <v>151.04</v>
          </cell>
          <cell r="O96">
            <v>25</v>
          </cell>
          <cell r="P96">
            <v>885038005711</v>
          </cell>
          <cell r="Q96">
            <v>9002761005714</v>
          </cell>
          <cell r="R96">
            <v>3</v>
          </cell>
          <cell r="S96">
            <v>26</v>
          </cell>
          <cell r="T96">
            <v>3</v>
          </cell>
          <cell r="U96">
            <v>2.8</v>
          </cell>
          <cell r="V96" t="str">
            <v>TW</v>
          </cell>
          <cell r="W96" t="str">
            <v>Compliant</v>
          </cell>
          <cell r="X96" t="str">
            <v>https://www.akg.com/modular-microphones-components/GN50.html?dwvar_GN50_color=Grey-GLOBAL-Current</v>
          </cell>
          <cell r="Y96">
            <v>94</v>
          </cell>
        </row>
        <row r="97">
          <cell r="A97" t="str">
            <v>2765H00410</v>
          </cell>
          <cell r="B97" t="str">
            <v>AKG</v>
          </cell>
          <cell r="C97" t="str">
            <v>Installed</v>
          </cell>
          <cell r="D97" t="str">
            <v xml:space="preserve">GN50 E 5-pin     </v>
          </cell>
          <cell r="E97" t="str">
            <v>AT510000</v>
          </cell>
          <cell r="H97" t="str">
            <v>Gooseneck Microphone</v>
          </cell>
          <cell r="I97" t="str">
            <v>Rugged 50 cm gooseneck with integrated 5-pin XLR connector &amp; phantom power adapter, provides 2 additional pins for LED control</v>
          </cell>
          <cell r="J97">
            <v>270</v>
          </cell>
          <cell r="K97">
            <v>270</v>
          </cell>
          <cell r="L97">
            <v>188.77</v>
          </cell>
          <cell r="O97">
            <v>25</v>
          </cell>
          <cell r="P97">
            <v>885038008484</v>
          </cell>
          <cell r="Q97">
            <v>9002761008487</v>
          </cell>
          <cell r="R97">
            <v>3</v>
          </cell>
          <cell r="S97">
            <v>4</v>
          </cell>
          <cell r="T97">
            <v>27</v>
          </cell>
          <cell r="U97">
            <v>3</v>
          </cell>
          <cell r="V97" t="str">
            <v>TW</v>
          </cell>
          <cell r="W97" t="str">
            <v>Compliant</v>
          </cell>
          <cell r="X97" t="str">
            <v>https://www.akg.com/modular-microphones-components/2765H00410.html</v>
          </cell>
          <cell r="Y97">
            <v>95</v>
          </cell>
        </row>
        <row r="98">
          <cell r="A98" t="str">
            <v>2765H00470</v>
          </cell>
          <cell r="B98" t="str">
            <v>AKG</v>
          </cell>
          <cell r="C98" t="str">
            <v>Installed</v>
          </cell>
          <cell r="D98" t="str">
            <v>GN50 ESP incl. windscreen</v>
          </cell>
          <cell r="E98" t="str">
            <v>AT510000</v>
          </cell>
          <cell r="H98" t="str">
            <v>Gooseneck Microphone</v>
          </cell>
          <cell r="I98" t="str">
            <v>Rugged 50 cm gooseneck module, programmable mute switch (on/off, push-to-talk, push-to-mute),high RFI immunity, LED ring, XLR connector</v>
          </cell>
          <cell r="J98">
            <v>380</v>
          </cell>
          <cell r="K98">
            <v>380</v>
          </cell>
          <cell r="L98">
            <v>263.37</v>
          </cell>
          <cell r="O98">
            <v>25</v>
          </cell>
          <cell r="P98">
            <v>885038016397</v>
          </cell>
          <cell r="Q98">
            <v>9002761016390</v>
          </cell>
          <cell r="R98">
            <v>26</v>
          </cell>
          <cell r="S98">
            <v>3</v>
          </cell>
          <cell r="T98">
            <v>5</v>
          </cell>
          <cell r="U98">
            <v>3</v>
          </cell>
          <cell r="V98" t="str">
            <v>TW</v>
          </cell>
          <cell r="W98" t="str">
            <v>Compliant</v>
          </cell>
          <cell r="X98" t="str">
            <v>https://www.akg.com/modular-microphones-components/2765H00470.html</v>
          </cell>
          <cell r="Y98">
            <v>96</v>
          </cell>
        </row>
        <row r="99">
          <cell r="A99" t="str">
            <v>3165H00100</v>
          </cell>
          <cell r="B99" t="str">
            <v>AKG</v>
          </cell>
          <cell r="C99" t="str">
            <v>Installed</v>
          </cell>
          <cell r="D99" t="str">
            <v>GN50 M</v>
          </cell>
          <cell r="E99" t="str">
            <v>AT510000</v>
          </cell>
          <cell r="H99" t="str">
            <v>Gooseneck Microphone</v>
          </cell>
          <cell r="I99" t="str">
            <v>50cm gooseneck module; does not include capsule or powering module.</v>
          </cell>
          <cell r="J99">
            <v>215</v>
          </cell>
          <cell r="K99">
            <v>215</v>
          </cell>
          <cell r="L99">
            <v>152.26</v>
          </cell>
          <cell r="P99">
            <v>885038030669</v>
          </cell>
          <cell r="Q99">
            <v>9002761030662</v>
          </cell>
          <cell r="R99">
            <v>1.5</v>
          </cell>
          <cell r="S99">
            <v>21</v>
          </cell>
          <cell r="T99">
            <v>1.5</v>
          </cell>
          <cell r="U99">
            <v>1.28</v>
          </cell>
          <cell r="V99" t="str">
            <v>TW</v>
          </cell>
          <cell r="W99" t="str">
            <v>Compliant</v>
          </cell>
          <cell r="X99" t="str">
            <v>https://www.akg.com/modular-microphones-components/3165H00100.html</v>
          </cell>
          <cell r="Y99">
            <v>97</v>
          </cell>
        </row>
        <row r="100">
          <cell r="A100" t="str">
            <v>2965H00110</v>
          </cell>
          <cell r="B100" t="str">
            <v>AKG</v>
          </cell>
          <cell r="C100" t="str">
            <v>Installed</v>
          </cell>
          <cell r="D100" t="str">
            <v>CGN99 C/S</v>
          </cell>
          <cell r="E100" t="str">
            <v>AT110020</v>
          </cell>
          <cell r="H100" t="str">
            <v>Gooseneck Microphone</v>
          </cell>
          <cell r="I100" t="str">
            <v>Cardioid condenser microphone on 30cm Gooseneck, phantom powering module with XLR connector included</v>
          </cell>
          <cell r="J100">
            <v>205</v>
          </cell>
          <cell r="K100">
            <v>205</v>
          </cell>
          <cell r="L100">
            <v>147.74</v>
          </cell>
          <cell r="O100">
            <v>20</v>
          </cell>
          <cell r="P100">
            <v>885038028345</v>
          </cell>
          <cell r="Q100">
            <v>9002761028348</v>
          </cell>
          <cell r="R100">
            <v>3</v>
          </cell>
          <cell r="S100">
            <v>25</v>
          </cell>
          <cell r="T100">
            <v>3</v>
          </cell>
          <cell r="U100">
            <v>3.6</v>
          </cell>
          <cell r="V100" t="str">
            <v>CN</v>
          </cell>
          <cell r="W100" t="str">
            <v>Non Compliant</v>
          </cell>
          <cell r="X100" t="str">
            <v>https://www.akg.com/Microphones/modular-microphones-components/2965H00110.html</v>
          </cell>
          <cell r="Y100">
            <v>98</v>
          </cell>
        </row>
        <row r="101">
          <cell r="A101" t="str">
            <v>2965H00130</v>
          </cell>
          <cell r="B101" t="str">
            <v>AKG</v>
          </cell>
          <cell r="C101" t="str">
            <v>Installed</v>
          </cell>
          <cell r="D101" t="str">
            <v>CGN99 C/L</v>
          </cell>
          <cell r="E101" t="str">
            <v>AT510000</v>
          </cell>
          <cell r="H101" t="str">
            <v>Gooseneck Microphone</v>
          </cell>
          <cell r="I101" t="str">
            <v>Cardioid condensermicrophone on 50cm Gooseneck, phantom powering module with XLR connector included</v>
          </cell>
          <cell r="J101">
            <v>205</v>
          </cell>
          <cell r="K101">
            <v>205</v>
          </cell>
          <cell r="L101">
            <v>148.4</v>
          </cell>
          <cell r="O101">
            <v>20</v>
          </cell>
          <cell r="P101">
            <v>885038028369</v>
          </cell>
          <cell r="Q101">
            <v>9002761028362</v>
          </cell>
          <cell r="R101">
            <v>3</v>
          </cell>
          <cell r="S101">
            <v>25</v>
          </cell>
          <cell r="T101">
            <v>3</v>
          </cell>
          <cell r="U101">
            <v>3</v>
          </cell>
          <cell r="V101" t="str">
            <v>CN</v>
          </cell>
          <cell r="W101" t="str">
            <v>Non Compliant</v>
          </cell>
          <cell r="X101" t="str">
            <v>https://www.akg.com/Microphones/modular-microphones-components/2965H00130.html</v>
          </cell>
          <cell r="Y101">
            <v>99</v>
          </cell>
        </row>
        <row r="102">
          <cell r="A102" t="str">
            <v>2965X00120</v>
          </cell>
          <cell r="B102" t="str">
            <v>AKG</v>
          </cell>
          <cell r="C102" t="str">
            <v>Installed</v>
          </cell>
          <cell r="D102" t="str">
            <v>CGN99 H/S</v>
          </cell>
          <cell r="E102" t="str">
            <v>AT510000</v>
          </cell>
          <cell r="H102" t="str">
            <v>Gooseneck Microphone</v>
          </cell>
          <cell r="I102" t="str">
            <v>Hypercardioid condenser microphone on 30cm gooseneck, phantom powering module with XLR connector included</v>
          </cell>
          <cell r="J102">
            <v>220</v>
          </cell>
          <cell r="K102">
            <v>220</v>
          </cell>
          <cell r="L102">
            <v>157.32</v>
          </cell>
          <cell r="O102">
            <v>20</v>
          </cell>
          <cell r="P102">
            <v>885038028352</v>
          </cell>
          <cell r="Q102">
            <v>9002761028355</v>
          </cell>
          <cell r="R102">
            <v>2.5</v>
          </cell>
          <cell r="S102">
            <v>13.5</v>
          </cell>
          <cell r="T102">
            <v>3</v>
          </cell>
          <cell r="U102">
            <v>2.8</v>
          </cell>
          <cell r="V102" t="str">
            <v>CN</v>
          </cell>
          <cell r="W102" t="str">
            <v>Non Compliant</v>
          </cell>
          <cell r="X102" t="str">
            <v>https://www.akg.com/Microphones/modular-microphones-components/2965X00120.html</v>
          </cell>
          <cell r="Y102">
            <v>100</v>
          </cell>
        </row>
        <row r="103">
          <cell r="A103" t="str">
            <v>2965X00140</v>
          </cell>
          <cell r="B103" t="str">
            <v>AKG</v>
          </cell>
          <cell r="C103" t="str">
            <v>Installed</v>
          </cell>
          <cell r="D103" t="str">
            <v>CGN99 H/L</v>
          </cell>
          <cell r="E103" t="str">
            <v>AT510000</v>
          </cell>
          <cell r="H103" t="str">
            <v>Gooseneck Microphone</v>
          </cell>
          <cell r="I103" t="str">
            <v>Hypercardioid condenser microphone on 50cm gooseneck, phantom powering module with XLR connector included</v>
          </cell>
          <cell r="J103">
            <v>220</v>
          </cell>
          <cell r="K103">
            <v>220</v>
          </cell>
          <cell r="L103">
            <v>157.97</v>
          </cell>
          <cell r="O103">
            <v>20</v>
          </cell>
          <cell r="P103">
            <v>885038028376</v>
          </cell>
          <cell r="Q103">
            <v>9002761028379</v>
          </cell>
          <cell r="R103">
            <v>2.5</v>
          </cell>
          <cell r="S103">
            <v>13.5</v>
          </cell>
          <cell r="T103">
            <v>3</v>
          </cell>
          <cell r="U103">
            <v>3</v>
          </cell>
          <cell r="V103" t="str">
            <v>CN</v>
          </cell>
          <cell r="W103" t="str">
            <v>Non Compliant</v>
          </cell>
          <cell r="X103" t="str">
            <v>https://www.akg.com/Microphones/modular-microphones-components/2965X00140.html</v>
          </cell>
          <cell r="Y103">
            <v>101</v>
          </cell>
        </row>
        <row r="104">
          <cell r="A104" t="str">
            <v>2765H00180</v>
          </cell>
          <cell r="B104" t="str">
            <v>AKG</v>
          </cell>
          <cell r="C104" t="str">
            <v>Installed</v>
          </cell>
          <cell r="D104" t="str">
            <v>GN155 Set</v>
          </cell>
          <cell r="E104" t="str">
            <v>AT510000</v>
          </cell>
          <cell r="H104" t="str">
            <v>Gooseneck Microphone</v>
          </cell>
          <cell r="I104" t="str">
            <v>Elegant floor stand, rugged all-metal gooseneck module, XLR connector on a 10m cable</v>
          </cell>
          <cell r="J104">
            <v>630</v>
          </cell>
          <cell r="K104">
            <v>630</v>
          </cell>
          <cell r="L104">
            <v>443.39</v>
          </cell>
          <cell r="O104">
            <v>3</v>
          </cell>
          <cell r="P104">
            <v>885038005698</v>
          </cell>
          <cell r="Q104">
            <v>9002761005691</v>
          </cell>
          <cell r="R104">
            <v>2</v>
          </cell>
          <cell r="S104">
            <v>17</v>
          </cell>
          <cell r="T104">
            <v>47</v>
          </cell>
          <cell r="U104">
            <v>2.88</v>
          </cell>
          <cell r="V104" t="str">
            <v>TW</v>
          </cell>
          <cell r="W104" t="str">
            <v>Compliant</v>
          </cell>
          <cell r="X104" t="str">
            <v>https://www.akg.com/Microphones/modular-microphones-components/2765H00180.html</v>
          </cell>
          <cell r="Y104">
            <v>102</v>
          </cell>
        </row>
        <row r="105">
          <cell r="A105" t="str">
            <v>2765H00500</v>
          </cell>
          <cell r="B105" t="str">
            <v>AKG</v>
          </cell>
          <cell r="C105" t="str">
            <v>Installed</v>
          </cell>
          <cell r="D105" t="str">
            <v>CGN331E</v>
          </cell>
          <cell r="E105" t="str">
            <v>AT510000</v>
          </cell>
          <cell r="H105" t="str">
            <v>Gooseneck Microphone</v>
          </cell>
          <cell r="I105" t="str">
            <v>DAM Set, consisting of CK31, W30, GN30E</v>
          </cell>
          <cell r="J105">
            <v>305</v>
          </cell>
          <cell r="K105">
            <v>305</v>
          </cell>
          <cell r="L105">
            <v>219.53</v>
          </cell>
          <cell r="P105">
            <v>885038037774</v>
          </cell>
          <cell r="Q105">
            <v>9002761037777</v>
          </cell>
          <cell r="R105">
            <v>4</v>
          </cell>
          <cell r="S105">
            <v>17</v>
          </cell>
          <cell r="T105">
            <v>14</v>
          </cell>
          <cell r="U105">
            <v>2</v>
          </cell>
          <cell r="V105" t="str">
            <v>TW</v>
          </cell>
          <cell r="W105" t="str">
            <v>Compliant</v>
          </cell>
          <cell r="X105" t="str">
            <v>https://www.akg.com/Microphones/Speech%20%2F%20Spoken%20Word%20Microphones/2765H00500.html</v>
          </cell>
          <cell r="Y105">
            <v>103</v>
          </cell>
        </row>
        <row r="106">
          <cell r="A106" t="str">
            <v>3165H00500</v>
          </cell>
          <cell r="B106" t="str">
            <v>AKG</v>
          </cell>
          <cell r="C106" t="str">
            <v>Installed</v>
          </cell>
          <cell r="D106" t="str">
            <v>CGN341E DAM+ SET</v>
          </cell>
          <cell r="E106" t="str">
            <v>AT510000</v>
          </cell>
          <cell r="H106" t="str">
            <v>Gooseneck Microphone</v>
          </cell>
          <cell r="I106" t="str">
            <v>DAM+ Set, consisting of CK41, W40M, GN30M, PAEM</v>
          </cell>
          <cell r="J106">
            <v>410</v>
          </cell>
          <cell r="K106">
            <v>410</v>
          </cell>
          <cell r="L106">
            <v>295.76</v>
          </cell>
          <cell r="P106">
            <v>885038037781</v>
          </cell>
          <cell r="Q106">
            <v>9002761037784</v>
          </cell>
          <cell r="R106">
            <v>4</v>
          </cell>
          <cell r="S106">
            <v>17</v>
          </cell>
          <cell r="T106">
            <v>14</v>
          </cell>
          <cell r="U106">
            <v>2</v>
          </cell>
          <cell r="V106" t="str">
            <v>HU</v>
          </cell>
          <cell r="W106" t="str">
            <v>Compliant</v>
          </cell>
          <cell r="X106" t="str">
            <v>https://www.akg.com/Microphones/Speech%20%2F%20Spoken%20Word%20Microphones/3165H00500.html</v>
          </cell>
          <cell r="Y106">
            <v>104</v>
          </cell>
        </row>
        <row r="107">
          <cell r="A107" t="str">
            <v>2966H00010</v>
          </cell>
          <cell r="B107" t="str">
            <v>AKG</v>
          </cell>
          <cell r="C107" t="str">
            <v>Installed</v>
          </cell>
          <cell r="D107" t="str">
            <v>CGN321STS</v>
          </cell>
          <cell r="E107" t="str">
            <v>AT510000</v>
          </cell>
          <cell r="H107" t="str">
            <v>Tabletop</v>
          </cell>
          <cell r="I107" t="str">
            <v>Professional tabletop microphone set</v>
          </cell>
          <cell r="J107">
            <v>345</v>
          </cell>
          <cell r="K107">
            <v>345</v>
          </cell>
          <cell r="L107">
            <v>245.41</v>
          </cell>
          <cell r="P107">
            <v>885038034087</v>
          </cell>
          <cell r="Q107">
            <v>9002761034080</v>
          </cell>
          <cell r="R107">
            <v>14</v>
          </cell>
          <cell r="S107">
            <v>24</v>
          </cell>
          <cell r="T107">
            <v>23</v>
          </cell>
          <cell r="U107">
            <v>6</v>
          </cell>
          <cell r="V107" t="str">
            <v>PH</v>
          </cell>
          <cell r="W107" t="str">
            <v>Non Compliant</v>
          </cell>
          <cell r="X107" t="str">
            <v>https://www.akg.com/Microphones/Speech%20%2F%20Spoken%20Word%20Microphones/2966H00010.html</v>
          </cell>
          <cell r="Y107">
            <v>105</v>
          </cell>
        </row>
        <row r="108">
          <cell r="A108" t="str">
            <v>2966H00020</v>
          </cell>
          <cell r="B108" t="str">
            <v>AKG</v>
          </cell>
          <cell r="C108" t="str">
            <v>Installed</v>
          </cell>
          <cell r="D108" t="str">
            <v>CGN521STS</v>
          </cell>
          <cell r="E108" t="str">
            <v>AT510000</v>
          </cell>
          <cell r="H108" t="str">
            <v>Tabletop</v>
          </cell>
          <cell r="I108" t="str">
            <v>Professional tabletop microphone set</v>
          </cell>
          <cell r="J108">
            <v>380</v>
          </cell>
          <cell r="K108">
            <v>380</v>
          </cell>
          <cell r="L108">
            <v>267.77</v>
          </cell>
          <cell r="P108">
            <v>885038034094</v>
          </cell>
          <cell r="Q108">
            <v>9002761034097</v>
          </cell>
          <cell r="R108">
            <v>4</v>
          </cell>
          <cell r="S108">
            <v>21.5</v>
          </cell>
          <cell r="T108">
            <v>6</v>
          </cell>
          <cell r="V108" t="str">
            <v>PH</v>
          </cell>
          <cell r="W108" t="str">
            <v>Non Compliant</v>
          </cell>
          <cell r="X108" t="str">
            <v>https://www.akg.com/Microphones/Speech%20%2F%20Spoken%20Word%20Microphones/2966H00020.html</v>
          </cell>
          <cell r="Y108">
            <v>106</v>
          </cell>
        </row>
        <row r="109">
          <cell r="A109" t="str">
            <v>2966H00030</v>
          </cell>
          <cell r="B109" t="str">
            <v>AKG</v>
          </cell>
          <cell r="C109" t="str">
            <v>Installed</v>
          </cell>
          <cell r="D109" t="str">
            <v>STS DAM+</v>
          </cell>
          <cell r="E109" t="str">
            <v>AT510000</v>
          </cell>
          <cell r="H109" t="str">
            <v>Tabletop</v>
          </cell>
          <cell r="I109" t="str">
            <v>Professional Tabletop Stand for use with DAM+ modules and derivates; for use with GN15/30/50 M goosenecks only.</v>
          </cell>
          <cell r="J109">
            <v>345</v>
          </cell>
          <cell r="K109">
            <v>345</v>
          </cell>
          <cell r="L109">
            <v>240.08</v>
          </cell>
          <cell r="P109">
            <v>885038034100</v>
          </cell>
          <cell r="Q109">
            <v>9002761034103</v>
          </cell>
          <cell r="R109">
            <v>3</v>
          </cell>
          <cell r="S109">
            <v>4</v>
          </cell>
          <cell r="T109">
            <v>6</v>
          </cell>
          <cell r="U109">
            <v>13.5</v>
          </cell>
          <cell r="V109" t="str">
            <v>PH</v>
          </cell>
          <cell r="W109" t="str">
            <v>Non Compliant</v>
          </cell>
          <cell r="X109" t="str">
            <v>https://www.akg.com/Microphones/Microphone%20Accessories/2966H00030.html</v>
          </cell>
          <cell r="Y109">
            <v>107</v>
          </cell>
        </row>
        <row r="110">
          <cell r="A110" t="str">
            <v>2967H00020</v>
          </cell>
          <cell r="B110" t="str">
            <v>AKG</v>
          </cell>
          <cell r="C110" t="str">
            <v xml:space="preserve">OS OEM FG MIC </v>
          </cell>
          <cell r="D110" t="str">
            <v>STS DAM+ WL</v>
          </cell>
          <cell r="H110" t="str">
            <v>Accessories</v>
          </cell>
          <cell r="I110" t="str">
            <v xml:space="preserve">OS OEM FG MIC </v>
          </cell>
          <cell r="J110">
            <v>560</v>
          </cell>
          <cell r="K110">
            <v>560</v>
          </cell>
          <cell r="L110">
            <v>264.22000000000003</v>
          </cell>
          <cell r="P110">
            <v>9002761035858</v>
          </cell>
          <cell r="Q110">
            <v>9002761035858</v>
          </cell>
          <cell r="R110">
            <v>1.7</v>
          </cell>
          <cell r="S110">
            <v>20</v>
          </cell>
          <cell r="T110">
            <v>10</v>
          </cell>
          <cell r="U110">
            <v>7</v>
          </cell>
          <cell r="V110" t="str">
            <v>CN</v>
          </cell>
          <cell r="W110" t="str">
            <v>Non Compliant</v>
          </cell>
          <cell r="X110" t="str">
            <v>https://www.akg.com/Microphones/Microphone%20Accessories/2967H00020.html</v>
          </cell>
          <cell r="Y110">
            <v>108</v>
          </cell>
        </row>
        <row r="111">
          <cell r="A111" t="str">
            <v>2966H00040</v>
          </cell>
          <cell r="B111" t="str">
            <v>AKG</v>
          </cell>
          <cell r="C111" t="str">
            <v>Installed</v>
          </cell>
          <cell r="D111" t="str">
            <v>ST6</v>
          </cell>
          <cell r="E111" t="str">
            <v>AT510000</v>
          </cell>
          <cell r="H111" t="str">
            <v>Tabletop</v>
          </cell>
          <cell r="I111" t="str">
            <v>Professional Tabletop Stand for use with all 3 pin XLR microphones</v>
          </cell>
          <cell r="J111">
            <v>140</v>
          </cell>
          <cell r="K111">
            <v>140</v>
          </cell>
          <cell r="L111">
            <v>95.14</v>
          </cell>
          <cell r="P111">
            <v>885038034117</v>
          </cell>
          <cell r="Q111">
            <v>9002761034110</v>
          </cell>
          <cell r="R111">
            <v>2</v>
          </cell>
          <cell r="S111">
            <v>4</v>
          </cell>
          <cell r="T111">
            <v>6</v>
          </cell>
          <cell r="U111">
            <v>13.5</v>
          </cell>
          <cell r="V111" t="str">
            <v>PH</v>
          </cell>
          <cell r="W111" t="str">
            <v>Non Compliant</v>
          </cell>
          <cell r="X111" t="str">
            <v>https://www.akg.com/Microphones/Microphone%20Accessories/2966H00040.html</v>
          </cell>
          <cell r="Y111">
            <v>109</v>
          </cell>
        </row>
        <row r="112">
          <cell r="A112" t="str">
            <v>2765H00200</v>
          </cell>
          <cell r="B112" t="str">
            <v>AKG</v>
          </cell>
          <cell r="C112" t="str">
            <v>Installed</v>
          </cell>
          <cell r="D112" t="str">
            <v>CK31</v>
          </cell>
          <cell r="E112" t="str">
            <v>AT510000</v>
          </cell>
          <cell r="H112" t="str">
            <v>Capsule</v>
          </cell>
          <cell r="I112" t="str">
            <v>Screw-on cardioid microphone capsule module, only for GN / HM modules, W30 windscreen included</v>
          </cell>
          <cell r="J112">
            <v>135</v>
          </cell>
          <cell r="K112">
            <v>135</v>
          </cell>
          <cell r="L112">
            <v>94.75</v>
          </cell>
          <cell r="O112">
            <v>30</v>
          </cell>
          <cell r="P112">
            <v>885038003021</v>
          </cell>
          <cell r="Q112">
            <v>9002761003024</v>
          </cell>
          <cell r="R112">
            <v>3</v>
          </cell>
          <cell r="S112">
            <v>7</v>
          </cell>
          <cell r="T112">
            <v>5</v>
          </cell>
          <cell r="U112">
            <v>2</v>
          </cell>
          <cell r="V112" t="str">
            <v>CN</v>
          </cell>
          <cell r="W112" t="str">
            <v>Non Compliant</v>
          </cell>
          <cell r="X112" t="str">
            <v>https://www.akg.com/Microphones/Microphone%20Accessories/2765H00200.html</v>
          </cell>
          <cell r="Y112">
            <v>110</v>
          </cell>
        </row>
        <row r="113">
          <cell r="A113" t="str">
            <v>2765X00220</v>
          </cell>
          <cell r="B113" t="str">
            <v>AKG</v>
          </cell>
          <cell r="C113" t="str">
            <v>Installed</v>
          </cell>
          <cell r="D113" t="str">
            <v>CK33</v>
          </cell>
          <cell r="E113" t="str">
            <v>AT510000</v>
          </cell>
          <cell r="H113" t="str">
            <v>Capsule</v>
          </cell>
          <cell r="I113" t="str">
            <v>Screw-on hypercardioid microphone capsule module, only for GN / HM modules, W30 windscreen included</v>
          </cell>
          <cell r="J113">
            <v>225</v>
          </cell>
          <cell r="K113">
            <v>225</v>
          </cell>
          <cell r="L113">
            <v>160.62</v>
          </cell>
          <cell r="O113">
            <v>40</v>
          </cell>
          <cell r="P113">
            <v>885038003045</v>
          </cell>
          <cell r="Q113">
            <v>9002761003048</v>
          </cell>
          <cell r="R113">
            <v>7</v>
          </cell>
          <cell r="S113">
            <v>3</v>
          </cell>
          <cell r="T113">
            <v>5</v>
          </cell>
          <cell r="U113">
            <v>2</v>
          </cell>
          <cell r="V113" t="str">
            <v>CN</v>
          </cell>
          <cell r="W113" t="str">
            <v>Non Compliant</v>
          </cell>
          <cell r="X113" t="str">
            <v>https://www.akg.com/Microphones/Microphone%20Accessories/2765X00220.html</v>
          </cell>
          <cell r="Y113">
            <v>111</v>
          </cell>
        </row>
        <row r="114">
          <cell r="A114" t="str">
            <v>2765Z00240</v>
          </cell>
          <cell r="B114" t="str">
            <v>AKG</v>
          </cell>
          <cell r="C114" t="str">
            <v>Installed</v>
          </cell>
          <cell r="D114" t="str">
            <v>CK80</v>
          </cell>
          <cell r="E114" t="str">
            <v>AT510000</v>
          </cell>
          <cell r="H114" t="str">
            <v>Capsule</v>
          </cell>
          <cell r="I114" t="str">
            <v>Screw-on hypercardioid shotgun microphone capsule module, speech optimized, only for GN / HM modules, W80 windscreen included</v>
          </cell>
          <cell r="J114">
            <v>140</v>
          </cell>
          <cell r="K114">
            <v>140</v>
          </cell>
          <cell r="L114">
            <v>99.17</v>
          </cell>
          <cell r="P114">
            <v>885038003946</v>
          </cell>
          <cell r="Q114">
            <v>9002761003949</v>
          </cell>
          <cell r="R114">
            <v>8</v>
          </cell>
          <cell r="S114">
            <v>3</v>
          </cell>
          <cell r="T114">
            <v>6</v>
          </cell>
          <cell r="U114">
            <v>2.8</v>
          </cell>
          <cell r="V114" t="str">
            <v>SK</v>
          </cell>
          <cell r="W114" t="str">
            <v>Compliant</v>
          </cell>
          <cell r="X114" t="str">
            <v>https://www.akg.com/Microphones/Microphone%20Accessories/2765Z00240.html</v>
          </cell>
          <cell r="Y114">
            <v>112</v>
          </cell>
        </row>
        <row r="115">
          <cell r="A115" t="str">
            <v>3165H00010</v>
          </cell>
          <cell r="B115" t="str">
            <v>AKG</v>
          </cell>
          <cell r="C115" t="str">
            <v>Installed</v>
          </cell>
          <cell r="D115" t="str">
            <v>CK41</v>
          </cell>
          <cell r="E115" t="str">
            <v>AT640000</v>
          </cell>
          <cell r="H115" t="str">
            <v>Capsule</v>
          </cell>
          <cell r="I115" t="str">
            <v>Cardioid Capsule with foam windscreen W40</v>
          </cell>
          <cell r="J115">
            <v>220</v>
          </cell>
          <cell r="K115">
            <v>220</v>
          </cell>
          <cell r="L115">
            <v>156.03</v>
          </cell>
          <cell r="P115">
            <v>885038030607</v>
          </cell>
          <cell r="Q115">
            <v>9002761030600</v>
          </cell>
          <cell r="R115">
            <v>5</v>
          </cell>
          <cell r="S115">
            <v>8.5</v>
          </cell>
          <cell r="T115">
            <v>7</v>
          </cell>
          <cell r="U115">
            <v>1.28</v>
          </cell>
          <cell r="V115" t="str">
            <v>AT</v>
          </cell>
          <cell r="W115" t="str">
            <v>Compliant</v>
          </cell>
          <cell r="X115" t="str">
            <v>https://www.akg.com/Microphones/Microphone%20Accessories/3165H00010.html</v>
          </cell>
          <cell r="Y115">
            <v>113</v>
          </cell>
        </row>
        <row r="116">
          <cell r="A116" t="str">
            <v>3165H00030</v>
          </cell>
          <cell r="B116" t="str">
            <v>AKG</v>
          </cell>
          <cell r="C116" t="str">
            <v>Accessories</v>
          </cell>
          <cell r="D116" t="str">
            <v xml:space="preserve">CK49 </v>
          </cell>
          <cell r="E116" t="str">
            <v>AT510000</v>
          </cell>
          <cell r="H116" t="str">
            <v>Capsule</v>
          </cell>
          <cell r="I116" t="str">
            <v>CK49 HYPERCARDIOID CAPSULE</v>
          </cell>
          <cell r="J116">
            <v>350</v>
          </cell>
          <cell r="K116">
            <v>350</v>
          </cell>
          <cell r="L116">
            <v>247.05</v>
          </cell>
          <cell r="P116">
            <v>885038030621</v>
          </cell>
          <cell r="R116">
            <v>1.5</v>
          </cell>
          <cell r="S116">
            <v>8</v>
          </cell>
          <cell r="T116">
            <v>1.5</v>
          </cell>
          <cell r="V116" t="str">
            <v>HU</v>
          </cell>
          <cell r="W116" t="str">
            <v>Compliant</v>
          </cell>
          <cell r="X116" t="str">
            <v>https://www.akg.com/Microphones/Microphone%20Accessories/3165H00030.html</v>
          </cell>
          <cell r="Y116">
            <v>114</v>
          </cell>
        </row>
        <row r="117">
          <cell r="A117" t="str">
            <v>2765H00300</v>
          </cell>
          <cell r="B117" t="str">
            <v>AKG</v>
          </cell>
          <cell r="C117" t="str">
            <v>Accessories</v>
          </cell>
          <cell r="D117" t="str">
            <v>W30</v>
          </cell>
          <cell r="E117" t="str">
            <v>AT510000</v>
          </cell>
          <cell r="H117" t="str">
            <v>Accessories</v>
          </cell>
          <cell r="I117" t="str">
            <v>Foam windscreen for CK31, CK32, CK33</v>
          </cell>
          <cell r="J117">
            <v>20</v>
          </cell>
          <cell r="K117">
            <v>20</v>
          </cell>
          <cell r="L117">
            <v>10.79</v>
          </cell>
          <cell r="P117">
            <v>885038026839</v>
          </cell>
          <cell r="Q117">
            <v>9002761026832</v>
          </cell>
          <cell r="R117">
            <v>1</v>
          </cell>
          <cell r="S117">
            <v>1</v>
          </cell>
          <cell r="T117">
            <v>3</v>
          </cell>
          <cell r="V117" t="str">
            <v>CN</v>
          </cell>
          <cell r="W117" t="str">
            <v>Compliant</v>
          </cell>
          <cell r="X117" t="str">
            <v>https://www.akg.com/Microphones/Microphone%20Accessories/2765H00300.html</v>
          </cell>
          <cell r="Y117">
            <v>115</v>
          </cell>
        </row>
        <row r="118">
          <cell r="A118" t="str">
            <v>6500H00420</v>
          </cell>
          <cell r="B118" t="str">
            <v>AKG</v>
          </cell>
          <cell r="C118" t="str">
            <v>Microlite Accessories</v>
          </cell>
          <cell r="D118" t="str">
            <v xml:space="preserve">W82 black foam 10pack </v>
          </cell>
          <cell r="E118" t="str">
            <v>AT510000</v>
          </cell>
          <cell r="H118" t="str">
            <v xml:space="preserve">W82 black foam 10pack </v>
          </cell>
          <cell r="I118" t="str">
            <v>Foam Windscreen Black Color for Omnidirection (Package of 10)</v>
          </cell>
          <cell r="J118">
            <v>45</v>
          </cell>
          <cell r="K118">
            <v>45</v>
          </cell>
          <cell r="L118">
            <v>26.84</v>
          </cell>
          <cell r="P118">
            <v>885038039181</v>
          </cell>
          <cell r="Q118">
            <v>9002761039184</v>
          </cell>
          <cell r="R118">
            <v>1</v>
          </cell>
          <cell r="S118">
            <v>4</v>
          </cell>
          <cell r="T118">
            <v>2.5</v>
          </cell>
          <cell r="U118" t="str">
            <v>n/a</v>
          </cell>
          <cell r="V118" t="str">
            <v>TW</v>
          </cell>
          <cell r="W118" t="str">
            <v>Compliant</v>
          </cell>
          <cell r="X118" t="str">
            <v>https://www.akg.com/support-product-detail.html#prod=W82group</v>
          </cell>
          <cell r="Y118">
            <v>116</v>
          </cell>
        </row>
        <row r="119">
          <cell r="A119" t="str">
            <v>3165H00290</v>
          </cell>
          <cell r="B119" t="str">
            <v>AKG</v>
          </cell>
          <cell r="C119" t="str">
            <v>Installed</v>
          </cell>
          <cell r="D119" t="str">
            <v>W40 M</v>
          </cell>
          <cell r="E119" t="str">
            <v>AT510000</v>
          </cell>
          <cell r="H119" t="str">
            <v>Installed Accessories</v>
          </cell>
          <cell r="I119" t="str">
            <v>Dual layer wiremesh windscreen for CK41 and CK43</v>
          </cell>
          <cell r="J119">
            <v>80</v>
          </cell>
          <cell r="K119">
            <v>80</v>
          </cell>
          <cell r="L119">
            <v>55.96</v>
          </cell>
          <cell r="P119">
            <v>885038031048</v>
          </cell>
          <cell r="Q119">
            <v>9002761031041</v>
          </cell>
          <cell r="R119">
            <v>2</v>
          </cell>
          <cell r="S119">
            <v>5</v>
          </cell>
          <cell r="T119">
            <v>3</v>
          </cell>
          <cell r="U119">
            <v>2.2000000000000002</v>
          </cell>
          <cell r="V119" t="str">
            <v>TW</v>
          </cell>
          <cell r="W119" t="str">
            <v>Compliant</v>
          </cell>
          <cell r="X119" t="str">
            <v>https://www.akg.com/Microphones/Microphone%20Accessories/3165H00290.html</v>
          </cell>
          <cell r="Y119">
            <v>117</v>
          </cell>
        </row>
        <row r="120">
          <cell r="A120" t="str">
            <v>3165H00220</v>
          </cell>
          <cell r="B120" t="str">
            <v>AKG</v>
          </cell>
          <cell r="C120" t="str">
            <v>Installed</v>
          </cell>
          <cell r="D120" t="str">
            <v>MF M</v>
          </cell>
          <cell r="E120" t="str">
            <v>AT510000</v>
          </cell>
          <cell r="H120" t="str">
            <v>Installed Accessories</v>
          </cell>
          <cell r="I120" t="str">
            <v>Flush Mount Module with cover; for DAM+ PAE powering module</v>
          </cell>
          <cell r="J120">
            <v>80</v>
          </cell>
          <cell r="K120">
            <v>80</v>
          </cell>
          <cell r="L120">
            <v>55.58</v>
          </cell>
          <cell r="P120">
            <v>885038037006</v>
          </cell>
          <cell r="Q120">
            <v>9002761030709</v>
          </cell>
          <cell r="R120">
            <v>3</v>
          </cell>
          <cell r="S120">
            <v>5</v>
          </cell>
          <cell r="T120">
            <v>3</v>
          </cell>
          <cell r="U120">
            <v>2.2000000000000002</v>
          </cell>
          <cell r="V120" t="str">
            <v>TW</v>
          </cell>
          <cell r="W120" t="str">
            <v>Compliant</v>
          </cell>
          <cell r="X120" t="str">
            <v>http://www.akg.com/pro/p/mfmcatalog</v>
          </cell>
          <cell r="Y120">
            <v>118</v>
          </cell>
        </row>
        <row r="121">
          <cell r="A121" t="str">
            <v>2426X00030</v>
          </cell>
          <cell r="B121" t="str">
            <v>AKG</v>
          </cell>
          <cell r="C121" t="str">
            <v>Accessories</v>
          </cell>
          <cell r="D121" t="str">
            <v>H600</v>
          </cell>
          <cell r="E121" t="str">
            <v>AT510000</v>
          </cell>
          <cell r="H121" t="str">
            <v>Accessories</v>
          </cell>
          <cell r="I121" t="str">
            <v>Elastic shock mount unit for all Discreet Acoustics GN modules</v>
          </cell>
          <cell r="J121">
            <v>185</v>
          </cell>
          <cell r="K121">
            <v>185</v>
          </cell>
          <cell r="L121">
            <v>126.73</v>
          </cell>
          <cell r="P121">
            <v>885038002086</v>
          </cell>
          <cell r="Q121">
            <v>9002761002089</v>
          </cell>
          <cell r="R121">
            <v>3</v>
          </cell>
          <cell r="S121">
            <v>3</v>
          </cell>
          <cell r="T121">
            <v>3</v>
          </cell>
          <cell r="U121">
            <v>2</v>
          </cell>
          <cell r="V121" t="str">
            <v>TW</v>
          </cell>
          <cell r="W121" t="str">
            <v>Compliant</v>
          </cell>
          <cell r="X121" t="str">
            <v>https://www.akg.com/Microphones/Microphone%20Accessories/2426X00030.html</v>
          </cell>
          <cell r="Y121">
            <v>119</v>
          </cell>
        </row>
        <row r="122">
          <cell r="A122" t="str">
            <v>3165H00150</v>
          </cell>
          <cell r="B122" t="str">
            <v>AKG</v>
          </cell>
          <cell r="C122" t="str">
            <v>Installed</v>
          </cell>
          <cell r="D122" t="str">
            <v>PAE M</v>
          </cell>
          <cell r="E122" t="str">
            <v>AT510000</v>
          </cell>
          <cell r="H122" t="str">
            <v>Installed Accessories</v>
          </cell>
          <cell r="I122" t="str">
            <v>Phantompower adapter - 3pinXLR</v>
          </cell>
          <cell r="J122">
            <v>80</v>
          </cell>
          <cell r="K122">
            <v>80</v>
          </cell>
          <cell r="L122">
            <v>56.97</v>
          </cell>
          <cell r="P122">
            <v>885038030676</v>
          </cell>
          <cell r="Q122">
            <v>9002761030679</v>
          </cell>
          <cell r="R122">
            <v>2</v>
          </cell>
          <cell r="S122">
            <v>3</v>
          </cell>
          <cell r="T122">
            <v>4</v>
          </cell>
          <cell r="U122">
            <v>22</v>
          </cell>
          <cell r="V122" t="str">
            <v>TW</v>
          </cell>
          <cell r="W122" t="str">
            <v>Compliant</v>
          </cell>
          <cell r="X122" t="str">
            <v>https://www.akg.com/Microphones/Microphone%20Accessories/3165H00150.html</v>
          </cell>
          <cell r="Y122">
            <v>120</v>
          </cell>
        </row>
        <row r="123">
          <cell r="A123" t="str">
            <v>3165H00160</v>
          </cell>
          <cell r="B123" t="str">
            <v>AKG</v>
          </cell>
          <cell r="C123" t="str">
            <v>Installed</v>
          </cell>
          <cell r="D123" t="str">
            <v>PAE5 M</v>
          </cell>
          <cell r="E123" t="str">
            <v>AT510000</v>
          </cell>
          <cell r="H123" t="str">
            <v>Installed Accessories</v>
          </cell>
          <cell r="I123" t="str">
            <v>Phantompower adapter - 5pinXLR</v>
          </cell>
          <cell r="J123">
            <v>105</v>
          </cell>
          <cell r="K123">
            <v>105</v>
          </cell>
          <cell r="L123">
            <v>71.89</v>
          </cell>
          <cell r="P123">
            <v>885038030683</v>
          </cell>
          <cell r="Q123">
            <v>9002761030686</v>
          </cell>
          <cell r="R123">
            <v>13</v>
          </cell>
          <cell r="S123">
            <v>18</v>
          </cell>
          <cell r="T123">
            <v>17</v>
          </cell>
          <cell r="U123">
            <v>2.2000000000000002</v>
          </cell>
          <cell r="V123" t="str">
            <v>TW</v>
          </cell>
          <cell r="W123" t="str">
            <v>Compliant</v>
          </cell>
          <cell r="X123" t="str">
            <v>https://www.akg.com/Microphones/Microphone%20Accessories/3165H00160.html</v>
          </cell>
          <cell r="Y123">
            <v>121</v>
          </cell>
        </row>
        <row r="124">
          <cell r="A124" t="str">
            <v>3165H00170</v>
          </cell>
          <cell r="B124" t="str">
            <v>AKG</v>
          </cell>
          <cell r="C124" t="str">
            <v>Installed</v>
          </cell>
          <cell r="D124" t="str">
            <v>PAESP M</v>
          </cell>
          <cell r="E124" t="str">
            <v>AT510000</v>
          </cell>
          <cell r="H124" t="str">
            <v>Installed Accessories</v>
          </cell>
          <cell r="I124" t="str">
            <v>Phantompower adapter - programmable switch 3pinXLR</v>
          </cell>
          <cell r="J124">
            <v>215</v>
          </cell>
          <cell r="K124">
            <v>215</v>
          </cell>
          <cell r="L124">
            <v>151.77000000000001</v>
          </cell>
          <cell r="P124">
            <v>885038030690</v>
          </cell>
          <cell r="Q124">
            <v>9002761030693</v>
          </cell>
          <cell r="R124">
            <v>2</v>
          </cell>
          <cell r="S124">
            <v>4</v>
          </cell>
          <cell r="T124">
            <v>3</v>
          </cell>
          <cell r="U124">
            <v>2.2000000000000002</v>
          </cell>
          <cell r="V124" t="str">
            <v>TW</v>
          </cell>
          <cell r="W124" t="str">
            <v>Compliant</v>
          </cell>
          <cell r="X124" t="str">
            <v>https://www.akg.com/Microphones/Microphone%20Accessories/3165H00170.html</v>
          </cell>
          <cell r="Y124">
            <v>122</v>
          </cell>
        </row>
        <row r="125">
          <cell r="A125" t="str">
            <v>3361H00080</v>
          </cell>
          <cell r="B125" t="str">
            <v>AKG</v>
          </cell>
          <cell r="C125" t="str">
            <v>Installed</v>
          </cell>
          <cell r="D125" t="str">
            <v>CS3EC002</v>
          </cell>
          <cell r="E125" t="str">
            <v>AT210010</v>
          </cell>
          <cell r="G125" t="str">
            <v>Limited Quantity</v>
          </cell>
          <cell r="H125" t="str">
            <v>Conference System Equipment</v>
          </cell>
          <cell r="I125" t="str">
            <v>CS3 2 meter cable</v>
          </cell>
          <cell r="J125">
            <v>50</v>
          </cell>
          <cell r="K125">
            <v>50</v>
          </cell>
          <cell r="L125">
            <v>36.93</v>
          </cell>
          <cell r="P125">
            <v>885038034957</v>
          </cell>
          <cell r="Q125">
            <v>9002761034950</v>
          </cell>
          <cell r="R125">
            <v>2</v>
          </cell>
          <cell r="S125">
            <v>13.5</v>
          </cell>
          <cell r="T125">
            <v>9</v>
          </cell>
          <cell r="U125">
            <v>1.6</v>
          </cell>
          <cell r="V125" t="str">
            <v>CN</v>
          </cell>
          <cell r="W125" t="str">
            <v>Non Compliant</v>
          </cell>
          <cell r="X125" t="str">
            <v>https://www.akg.com/cs3-system.html?dwvar_CS3System_color=Black-GLOBAL-Current#q=cs3&amp;simplesearch=Go&amp;start=1</v>
          </cell>
          <cell r="Y125">
            <v>123</v>
          </cell>
        </row>
        <row r="126">
          <cell r="A126" t="str">
            <v>2765H00100</v>
          </cell>
          <cell r="B126" t="str">
            <v>AKG</v>
          </cell>
          <cell r="C126" t="str">
            <v>Installed</v>
          </cell>
          <cell r="D126" t="str">
            <v>HM1000</v>
          </cell>
          <cell r="E126" t="str">
            <v>AT510000</v>
          </cell>
          <cell r="H126" t="str">
            <v>Installed Accessories</v>
          </cell>
          <cell r="I126" t="str">
            <v>Hanging module with 10 m non twisting cable and inline phantom power adapter, hanging clamp included</v>
          </cell>
          <cell r="J126">
            <v>235</v>
          </cell>
          <cell r="K126">
            <v>235</v>
          </cell>
          <cell r="L126">
            <v>159.19999999999999</v>
          </cell>
          <cell r="O126">
            <v>40</v>
          </cell>
          <cell r="P126">
            <v>885038003113</v>
          </cell>
          <cell r="Q126">
            <v>9002761003116</v>
          </cell>
          <cell r="R126">
            <v>4</v>
          </cell>
          <cell r="S126">
            <v>5</v>
          </cell>
          <cell r="T126">
            <v>12</v>
          </cell>
          <cell r="U126">
            <v>3.6</v>
          </cell>
          <cell r="V126" t="str">
            <v>TW</v>
          </cell>
          <cell r="W126" t="str">
            <v>Compliant</v>
          </cell>
          <cell r="X126" t="str">
            <v>https://www.akg.com/Microphones/modular-microphones-components/2765H00100.html</v>
          </cell>
          <cell r="Y126">
            <v>124</v>
          </cell>
        </row>
        <row r="127">
          <cell r="A127" t="str">
            <v>3165H00250</v>
          </cell>
          <cell r="B127" t="str">
            <v>AKG</v>
          </cell>
          <cell r="C127" t="str">
            <v>Installed</v>
          </cell>
          <cell r="D127" t="str">
            <v>HM1000 M</v>
          </cell>
          <cell r="E127" t="str">
            <v>AT510000</v>
          </cell>
          <cell r="H127" t="str">
            <v>Installed Accessories</v>
          </cell>
          <cell r="I127" t="str">
            <v>Hanging module with 10m system cable; does not include capsule or powering module.</v>
          </cell>
          <cell r="J127">
            <v>140</v>
          </cell>
          <cell r="K127">
            <v>140</v>
          </cell>
          <cell r="L127">
            <v>94.89</v>
          </cell>
          <cell r="P127">
            <v>885038031000</v>
          </cell>
          <cell r="Q127">
            <v>9002761031003</v>
          </cell>
          <cell r="R127">
            <v>2</v>
          </cell>
          <cell r="S127">
            <v>3</v>
          </cell>
          <cell r="T127">
            <v>5</v>
          </cell>
          <cell r="U127">
            <v>2.4</v>
          </cell>
          <cell r="V127" t="str">
            <v>TW</v>
          </cell>
          <cell r="W127" t="str">
            <v>Compliant</v>
          </cell>
          <cell r="X127" t="str">
            <v>https://www.akg.com/Microphones/modular-microphones-components/3165H00250.html</v>
          </cell>
          <cell r="Y127">
            <v>125</v>
          </cell>
        </row>
        <row r="128">
          <cell r="A128" t="str">
            <v>Boundary Mics/PZM</v>
          </cell>
          <cell r="B128" t="str">
            <v>AKG</v>
          </cell>
          <cell r="Y128">
            <v>126</v>
          </cell>
        </row>
        <row r="129">
          <cell r="A129" t="str">
            <v>2262X00030</v>
          </cell>
          <cell r="B129" t="str">
            <v>AKG</v>
          </cell>
          <cell r="C129" t="str">
            <v>Installed</v>
          </cell>
          <cell r="D129" t="str">
            <v>C562 CM</v>
          </cell>
          <cell r="E129" t="str">
            <v>AT210010</v>
          </cell>
          <cell r="H129" t="str">
            <v>Boundary Layer Microphone</v>
          </cell>
          <cell r="I129" t="str">
            <v>Small, low-profile mic, for surveillance or recording, XLR connector</v>
          </cell>
          <cell r="J129">
            <v>420</v>
          </cell>
          <cell r="K129">
            <v>420</v>
          </cell>
          <cell r="L129">
            <v>301.37</v>
          </cell>
          <cell r="O129">
            <v>30</v>
          </cell>
          <cell r="P129">
            <v>885038003977</v>
          </cell>
          <cell r="Q129">
            <v>9002761003970</v>
          </cell>
          <cell r="R129">
            <v>7</v>
          </cell>
          <cell r="S129">
            <v>3</v>
          </cell>
          <cell r="T129">
            <v>5</v>
          </cell>
          <cell r="U129">
            <v>2.4</v>
          </cell>
          <cell r="V129" t="str">
            <v>CN</v>
          </cell>
          <cell r="W129" t="str">
            <v>Non Compliant</v>
          </cell>
          <cell r="X129" t="str">
            <v>https://www.akg.com/Microphones/Boundary%20Layer%20Microphones/2262X00030.html</v>
          </cell>
          <cell r="Y129">
            <v>127</v>
          </cell>
        </row>
        <row r="130">
          <cell r="A130" t="str">
            <v>3177H00010</v>
          </cell>
          <cell r="B130" t="str">
            <v>AKG</v>
          </cell>
          <cell r="C130" t="str">
            <v>Installed</v>
          </cell>
          <cell r="D130" t="str">
            <v>CBL410 PCC black</v>
          </cell>
          <cell r="E130" t="str">
            <v>AT410090</v>
          </cell>
          <cell r="H130" t="str">
            <v>Boundary Layer Microphone</v>
          </cell>
          <cell r="I130" t="str">
            <v>Plug and play desktop microphone for use with PC or laptop. For conferences via VOIP. Cascadable. Colour: black</v>
          </cell>
          <cell r="J130">
            <v>135</v>
          </cell>
          <cell r="K130">
            <v>135</v>
          </cell>
          <cell r="L130">
            <v>95.39</v>
          </cell>
          <cell r="P130">
            <v>885038031062</v>
          </cell>
          <cell r="Q130">
            <v>9002761031065</v>
          </cell>
          <cell r="R130">
            <v>5</v>
          </cell>
          <cell r="S130">
            <v>12</v>
          </cell>
          <cell r="T130">
            <v>10</v>
          </cell>
          <cell r="U130">
            <v>1.69</v>
          </cell>
          <cell r="V130" t="str">
            <v>PH</v>
          </cell>
          <cell r="W130" t="str">
            <v>Non Compliant</v>
          </cell>
          <cell r="X130" t="str">
            <v>https://www.akg.com/Microphones/Boundary%20Layer%20Microphones/3177H00010.html</v>
          </cell>
          <cell r="Y130">
            <v>128</v>
          </cell>
        </row>
        <row r="131">
          <cell r="A131" t="str">
            <v>3177H00020</v>
          </cell>
          <cell r="B131" t="str">
            <v>AKG</v>
          </cell>
          <cell r="C131" t="str">
            <v>Installed</v>
          </cell>
          <cell r="D131" t="str">
            <v>CBL410 PCC white</v>
          </cell>
          <cell r="E131" t="str">
            <v>AT510000</v>
          </cell>
          <cell r="H131" t="str">
            <v>Boundary Layer Microphone</v>
          </cell>
          <cell r="I131" t="str">
            <v>Plug and play desktop microphone for use with PC or laptop. For conferences via VOIP. Cascadable. Colour: white</v>
          </cell>
          <cell r="J131">
            <v>135</v>
          </cell>
          <cell r="K131">
            <v>135</v>
          </cell>
          <cell r="L131">
            <v>95.73</v>
          </cell>
          <cell r="P131">
            <v>885038031079</v>
          </cell>
          <cell r="Q131">
            <v>9002761031072</v>
          </cell>
          <cell r="R131">
            <v>5</v>
          </cell>
          <cell r="S131">
            <v>12</v>
          </cell>
          <cell r="T131">
            <v>10</v>
          </cell>
          <cell r="U131">
            <v>1.69</v>
          </cell>
          <cell r="V131" t="str">
            <v>PH</v>
          </cell>
          <cell r="W131" t="str">
            <v>Non Compliant</v>
          </cell>
          <cell r="X131" t="str">
            <v>https://www.akg.com/Microphones/Boundary%20Layer%20Microphones/3177H00020.html</v>
          </cell>
          <cell r="Y131">
            <v>129</v>
          </cell>
        </row>
        <row r="132">
          <cell r="A132" t="str">
            <v>3322H00010</v>
          </cell>
          <cell r="B132" t="str">
            <v>AKG</v>
          </cell>
          <cell r="C132" t="str">
            <v>Installed</v>
          </cell>
          <cell r="D132" t="str">
            <v>PZM6 D</v>
          </cell>
          <cell r="E132" t="str">
            <v>AT620000</v>
          </cell>
          <cell r="H132" t="str">
            <v>Crown Microphone</v>
          </cell>
          <cell r="I132" t="str">
            <v>First-class boundary layer microphone, smaller version of PZM30D, ideal for speen &amp; music recording, XLR version</v>
          </cell>
          <cell r="J132">
            <v>560</v>
          </cell>
          <cell r="K132">
            <v>560</v>
          </cell>
          <cell r="L132">
            <v>387.14</v>
          </cell>
          <cell r="P132">
            <v>885038024798</v>
          </cell>
          <cell r="Q132">
            <v>9002761024791</v>
          </cell>
          <cell r="R132">
            <v>3</v>
          </cell>
          <cell r="S132">
            <v>10</v>
          </cell>
          <cell r="T132">
            <v>5</v>
          </cell>
          <cell r="U132">
            <v>0.38</v>
          </cell>
          <cell r="V132" t="str">
            <v>CN</v>
          </cell>
          <cell r="W132" t="str">
            <v>Non Compliant</v>
          </cell>
          <cell r="X132" t="str">
            <v>https://www.akg.com/Microphones/Boundary%20Layer%20Microphones/3322H00010.html</v>
          </cell>
          <cell r="Y132">
            <v>130</v>
          </cell>
        </row>
        <row r="133">
          <cell r="A133" t="str">
            <v>3328H00010</v>
          </cell>
          <cell r="B133" t="str">
            <v>AKG</v>
          </cell>
          <cell r="C133" t="str">
            <v>Installed</v>
          </cell>
          <cell r="D133" t="str">
            <v>PZM10</v>
          </cell>
          <cell r="E133" t="str">
            <v>AT510041</v>
          </cell>
          <cell r="H133" t="str">
            <v>Crown Microphone</v>
          </cell>
          <cell r="I133" t="str">
            <v>Low profile boundary layer microphone</v>
          </cell>
          <cell r="J133">
            <v>245</v>
          </cell>
          <cell r="K133">
            <v>245</v>
          </cell>
          <cell r="L133">
            <v>165.82</v>
          </cell>
          <cell r="P133">
            <v>885038024859</v>
          </cell>
          <cell r="Q133">
            <v>9002761024852</v>
          </cell>
          <cell r="R133">
            <v>3</v>
          </cell>
          <cell r="S133">
            <v>6</v>
          </cell>
          <cell r="T133">
            <v>4</v>
          </cell>
          <cell r="U133">
            <v>2.8</v>
          </cell>
          <cell r="V133" t="str">
            <v>CN</v>
          </cell>
          <cell r="W133" t="str">
            <v>Non Compliant</v>
          </cell>
          <cell r="X133" t="str">
            <v>https://www.akg.com/Microphones/Boundary%20Layer%20Microphones/3328H00010.html</v>
          </cell>
          <cell r="Y133">
            <v>131</v>
          </cell>
        </row>
        <row r="134">
          <cell r="A134" t="str">
            <v>3327H00010</v>
          </cell>
          <cell r="B134" t="str">
            <v>AKG</v>
          </cell>
          <cell r="C134" t="str">
            <v>Installed</v>
          </cell>
          <cell r="D134" t="str">
            <v>PZM10 LL</v>
          </cell>
          <cell r="E134" t="str">
            <v>AT510041</v>
          </cell>
          <cell r="H134" t="str">
            <v>Crown Microphone</v>
          </cell>
          <cell r="I134" t="str">
            <v>Low profile boundary layer microphone, Line level version</v>
          </cell>
          <cell r="J134">
            <v>305</v>
          </cell>
          <cell r="K134">
            <v>305</v>
          </cell>
          <cell r="L134">
            <v>210.15</v>
          </cell>
          <cell r="P134">
            <v>885038024842</v>
          </cell>
          <cell r="Q134">
            <v>9002761024845</v>
          </cell>
          <cell r="R134">
            <v>3</v>
          </cell>
          <cell r="S134">
            <v>6</v>
          </cell>
          <cell r="T134">
            <v>4</v>
          </cell>
          <cell r="U134">
            <v>2.8</v>
          </cell>
          <cell r="V134" t="str">
            <v>CN</v>
          </cell>
          <cell r="W134" t="str">
            <v>Non Compliant</v>
          </cell>
          <cell r="X134" t="str">
            <v>https://www.akg.com/Microphones/Boundary%20Layer%20Microphones/3327H00010.html</v>
          </cell>
          <cell r="Y134">
            <v>132</v>
          </cell>
        </row>
        <row r="135">
          <cell r="A135" t="str">
            <v>3326H00010</v>
          </cell>
          <cell r="B135" t="str">
            <v>AKG</v>
          </cell>
          <cell r="C135" t="str">
            <v>Installed</v>
          </cell>
          <cell r="D135" t="str">
            <v>PZM11</v>
          </cell>
          <cell r="E135" t="str">
            <v>AT510041</v>
          </cell>
          <cell r="H135" t="str">
            <v>Crown Microphone</v>
          </cell>
          <cell r="I135" t="str">
            <v>Cost-effective boundary layer microphone</v>
          </cell>
          <cell r="J135">
            <v>205</v>
          </cell>
          <cell r="K135">
            <v>179</v>
          </cell>
          <cell r="L135">
            <v>125.2</v>
          </cell>
          <cell r="P135">
            <v>885038024835</v>
          </cell>
          <cell r="Q135">
            <v>9002761024838</v>
          </cell>
          <cell r="R135">
            <v>3</v>
          </cell>
          <cell r="S135">
            <v>4</v>
          </cell>
          <cell r="T135">
            <v>6</v>
          </cell>
          <cell r="U135">
            <v>2.8</v>
          </cell>
          <cell r="V135" t="str">
            <v>CN</v>
          </cell>
          <cell r="W135" t="str">
            <v>Non Compliant</v>
          </cell>
          <cell r="X135" t="str">
            <v>https://www.akg.com/Microphones/Boundary%20Layer%20Microphones/3326H00010.html</v>
          </cell>
          <cell r="Y135">
            <v>133</v>
          </cell>
        </row>
        <row r="136">
          <cell r="A136" t="str">
            <v>3340H00010</v>
          </cell>
          <cell r="B136" t="str">
            <v>AKG</v>
          </cell>
          <cell r="C136" t="str">
            <v>Installed</v>
          </cell>
          <cell r="D136" t="str">
            <v>PZM11 LL</v>
          </cell>
          <cell r="E136" t="str">
            <v>AT510041</v>
          </cell>
          <cell r="G136" t="str">
            <v>Limited Quantity</v>
          </cell>
          <cell r="H136" t="str">
            <v>Crown Microphone</v>
          </cell>
          <cell r="I136" t="str">
            <v>Cost-effective boundary layer microphon, line level version</v>
          </cell>
          <cell r="J136">
            <v>245</v>
          </cell>
          <cell r="K136">
            <v>199</v>
          </cell>
          <cell r="L136">
            <v>138.44999999999999</v>
          </cell>
          <cell r="P136">
            <v>885038025573</v>
          </cell>
          <cell r="Q136">
            <v>9002761025576</v>
          </cell>
          <cell r="R136">
            <v>0.47739999999999999</v>
          </cell>
          <cell r="S136">
            <v>9.6</v>
          </cell>
          <cell r="T136">
            <v>4.8</v>
          </cell>
          <cell r="U136">
            <v>2.8</v>
          </cell>
          <cell r="V136" t="str">
            <v>CN</v>
          </cell>
          <cell r="W136" t="str">
            <v>Non Compliant</v>
          </cell>
          <cell r="X136" t="str">
            <v>https://www.akg.com/Microphones/Boundary%20Layer%20Microphones/3340H00010.html</v>
          </cell>
          <cell r="Y136">
            <v>134</v>
          </cell>
        </row>
        <row r="137">
          <cell r="A137" t="str">
            <v>3325H00010</v>
          </cell>
          <cell r="B137" t="str">
            <v>AKG</v>
          </cell>
          <cell r="C137" t="str">
            <v>Installed</v>
          </cell>
          <cell r="D137" t="str">
            <v>PZM11 LL WR</v>
          </cell>
          <cell r="E137" t="str">
            <v>AT510041</v>
          </cell>
          <cell r="H137" t="str">
            <v>Crown Microphone</v>
          </cell>
          <cell r="I137" t="str">
            <v>Cost-effective boundary layer microphon, line level versio, water-resistant version</v>
          </cell>
          <cell r="J137">
            <v>320</v>
          </cell>
          <cell r="K137">
            <v>275</v>
          </cell>
          <cell r="L137">
            <v>185.96</v>
          </cell>
          <cell r="P137">
            <v>885038024828</v>
          </cell>
          <cell r="Q137">
            <v>9002761024821</v>
          </cell>
          <cell r="R137">
            <v>7</v>
          </cell>
          <cell r="S137">
            <v>8</v>
          </cell>
          <cell r="T137">
            <v>8</v>
          </cell>
          <cell r="U137">
            <v>2.8</v>
          </cell>
          <cell r="V137" t="str">
            <v>CN</v>
          </cell>
          <cell r="W137" t="str">
            <v>Non Compliant</v>
          </cell>
          <cell r="X137" t="str">
            <v>https://www.akg.com/Microphones/Boundary%20Layer%20Microphones/3325H00010.html</v>
          </cell>
          <cell r="Y137">
            <v>135</v>
          </cell>
        </row>
        <row r="138">
          <cell r="A138" t="str">
            <v>3323H00010</v>
          </cell>
          <cell r="B138" t="str">
            <v>AKG</v>
          </cell>
          <cell r="C138" t="str">
            <v>Installed</v>
          </cell>
          <cell r="D138" t="str">
            <v>PZM30 D</v>
          </cell>
          <cell r="E138" t="str">
            <v>AT510041</v>
          </cell>
          <cell r="H138" t="str">
            <v>Crown Microphone</v>
          </cell>
          <cell r="I138" t="str">
            <v>First-class boundary layer microphone, ideal for speen &amp; music recording, XLR version</v>
          </cell>
          <cell r="J138">
            <v>675</v>
          </cell>
          <cell r="K138">
            <v>559</v>
          </cell>
          <cell r="L138">
            <v>386.67</v>
          </cell>
          <cell r="P138">
            <v>885038024804</v>
          </cell>
          <cell r="Q138">
            <v>9002761024807</v>
          </cell>
          <cell r="R138">
            <v>23</v>
          </cell>
          <cell r="S138">
            <v>10</v>
          </cell>
          <cell r="T138">
            <v>14</v>
          </cell>
          <cell r="U138">
            <v>2.8</v>
          </cell>
          <cell r="V138" t="str">
            <v>CN</v>
          </cell>
          <cell r="W138" t="str">
            <v>Non Compliant</v>
          </cell>
          <cell r="X138" t="str">
            <v>https://www.akg.com/Microphones/Boundary%20Layer%20Microphones/3323H00010.html</v>
          </cell>
          <cell r="Y138">
            <v>136</v>
          </cell>
        </row>
        <row r="139">
          <cell r="A139" t="str">
            <v>3334H00010</v>
          </cell>
          <cell r="B139" t="str">
            <v>AKG</v>
          </cell>
          <cell r="C139" t="str">
            <v>Installed</v>
          </cell>
          <cell r="D139" t="str">
            <v>PCC130</v>
          </cell>
          <cell r="E139" t="str">
            <v>AT510041</v>
          </cell>
          <cell r="H139" t="str">
            <v>Crown Microphone</v>
          </cell>
          <cell r="I139" t="str">
            <v>Low profile boundary layer mic, XLR version</v>
          </cell>
          <cell r="J139">
            <v>515</v>
          </cell>
          <cell r="K139">
            <v>415</v>
          </cell>
          <cell r="L139">
            <v>291.08</v>
          </cell>
          <cell r="P139">
            <v>885038024910</v>
          </cell>
          <cell r="Q139">
            <v>9002761024913</v>
          </cell>
          <cell r="R139">
            <v>3</v>
          </cell>
          <cell r="S139">
            <v>5</v>
          </cell>
          <cell r="T139">
            <v>10</v>
          </cell>
          <cell r="U139">
            <v>2.8</v>
          </cell>
          <cell r="V139" t="str">
            <v>CN</v>
          </cell>
          <cell r="W139" t="str">
            <v>Non Compliant</v>
          </cell>
          <cell r="X139" t="str">
            <v>https://www.akg.com/Microphones/Boundary%20Layer%20Microphones/3334H00010.html</v>
          </cell>
          <cell r="Y139">
            <v>137</v>
          </cell>
        </row>
        <row r="140">
          <cell r="A140" t="str">
            <v>3333H00010</v>
          </cell>
          <cell r="B140" t="str">
            <v>AKG</v>
          </cell>
          <cell r="C140" t="str">
            <v>Installed</v>
          </cell>
          <cell r="D140" t="str">
            <v>PCC130 SW</v>
          </cell>
          <cell r="E140" t="str">
            <v>AT510041</v>
          </cell>
          <cell r="H140" t="str">
            <v>Crown Microphone</v>
          </cell>
          <cell r="I140" t="str">
            <v>Low profile boundary layer mic, XLR version, with switch</v>
          </cell>
          <cell r="J140">
            <v>505</v>
          </cell>
          <cell r="K140">
            <v>505</v>
          </cell>
          <cell r="L140">
            <v>350.56</v>
          </cell>
          <cell r="P140">
            <v>885038024903</v>
          </cell>
          <cell r="Q140">
            <v>9002761024906</v>
          </cell>
          <cell r="R140">
            <v>3</v>
          </cell>
          <cell r="S140">
            <v>10</v>
          </cell>
          <cell r="T140">
            <v>5</v>
          </cell>
          <cell r="U140">
            <v>2.8</v>
          </cell>
          <cell r="V140" t="str">
            <v>CN</v>
          </cell>
          <cell r="W140" t="str">
            <v>Non Compliant</v>
          </cell>
          <cell r="X140" t="str">
            <v>https://www.akg.com/Microphones/Boundary%20Layer%20Microphones/3333H00010.html</v>
          </cell>
          <cell r="Y140">
            <v>138</v>
          </cell>
        </row>
        <row r="141">
          <cell r="A141" t="str">
            <v>3332H00010</v>
          </cell>
          <cell r="B141" t="str">
            <v>AKG</v>
          </cell>
          <cell r="C141" t="str">
            <v>Installed</v>
          </cell>
          <cell r="D141" t="str">
            <v>PCC160</v>
          </cell>
          <cell r="E141" t="str">
            <v>AT510041</v>
          </cell>
          <cell r="H141" t="str">
            <v>Crown Microphone</v>
          </cell>
          <cell r="I141" t="str">
            <v>The industry-standard stage-floor microphone.</v>
          </cell>
          <cell r="J141">
            <v>505</v>
          </cell>
          <cell r="K141">
            <v>505</v>
          </cell>
          <cell r="L141">
            <v>351.92</v>
          </cell>
          <cell r="P141">
            <v>885038024897</v>
          </cell>
          <cell r="Q141">
            <v>9002761024890</v>
          </cell>
          <cell r="R141">
            <v>3</v>
          </cell>
          <cell r="S141">
            <v>5</v>
          </cell>
          <cell r="T141">
            <v>10</v>
          </cell>
          <cell r="U141">
            <v>2.8</v>
          </cell>
          <cell r="V141" t="str">
            <v>CN</v>
          </cell>
          <cell r="W141" t="str">
            <v>Non Compliant</v>
          </cell>
          <cell r="X141" t="str">
            <v>https://www.akg.com/Microphones/Boundary%20Layer%20Microphones/3332H00010.html</v>
          </cell>
          <cell r="Y141">
            <v>139</v>
          </cell>
        </row>
        <row r="142">
          <cell r="A142" t="str">
            <v>3331H00010</v>
          </cell>
          <cell r="B142" t="str">
            <v>AKG</v>
          </cell>
          <cell r="C142" t="str">
            <v>Installed</v>
          </cell>
          <cell r="D142" t="str">
            <v>PCC170</v>
          </cell>
          <cell r="E142" t="str">
            <v>AT510041</v>
          </cell>
          <cell r="H142" t="str">
            <v>Crown Microphone</v>
          </cell>
          <cell r="I142" t="str">
            <v>Surface-mount supercardioid boundary layer mic, XLR version</v>
          </cell>
          <cell r="J142">
            <v>495</v>
          </cell>
          <cell r="K142">
            <v>495</v>
          </cell>
          <cell r="L142">
            <v>342.84</v>
          </cell>
          <cell r="P142">
            <v>885038024880</v>
          </cell>
          <cell r="Q142">
            <v>9002761024883</v>
          </cell>
          <cell r="R142">
            <v>3</v>
          </cell>
          <cell r="S142">
            <v>10</v>
          </cell>
          <cell r="T142">
            <v>5</v>
          </cell>
          <cell r="U142">
            <v>2.8</v>
          </cell>
          <cell r="V142" t="str">
            <v>CN</v>
          </cell>
          <cell r="W142" t="str">
            <v>Non Compliant</v>
          </cell>
          <cell r="X142" t="str">
            <v>https://www.akg.com/Microphones/Boundary%20Layer%20Microphones/3331H00010.html</v>
          </cell>
          <cell r="Y142">
            <v>140</v>
          </cell>
        </row>
        <row r="143">
          <cell r="A143" t="str">
            <v>3329H00010</v>
          </cell>
          <cell r="B143" t="str">
            <v>AKG</v>
          </cell>
          <cell r="C143" t="str">
            <v>Installed</v>
          </cell>
          <cell r="D143" t="str">
            <v>PCC170 SW O</v>
          </cell>
          <cell r="E143" t="str">
            <v>AT510041</v>
          </cell>
          <cell r="H143" t="str">
            <v>Crown Microphone</v>
          </cell>
          <cell r="I143" t="str">
            <v>Surface-mount supercardioid boundary layer mic, XLR versio, with remote sensing switch</v>
          </cell>
          <cell r="J143">
            <v>520</v>
          </cell>
          <cell r="K143">
            <v>520</v>
          </cell>
          <cell r="L143">
            <v>366.42</v>
          </cell>
          <cell r="P143">
            <v>885038024866</v>
          </cell>
          <cell r="Q143">
            <v>9002761024869</v>
          </cell>
          <cell r="R143">
            <v>3</v>
          </cell>
          <cell r="S143">
            <v>5</v>
          </cell>
          <cell r="T143">
            <v>9</v>
          </cell>
          <cell r="U143">
            <v>2.8</v>
          </cell>
          <cell r="V143" t="str">
            <v>CN</v>
          </cell>
          <cell r="W143" t="str">
            <v>Non Compliant</v>
          </cell>
          <cell r="X143" t="str">
            <v>https://www.akg.com/Microphones/Boundary%20Layer%20Microphones/3329H00010.html</v>
          </cell>
          <cell r="Y143">
            <v>141</v>
          </cell>
        </row>
        <row r="144">
          <cell r="A144" t="str">
            <v>3330H00010</v>
          </cell>
          <cell r="B144" t="str">
            <v>AKG</v>
          </cell>
          <cell r="C144" t="str">
            <v>Installed</v>
          </cell>
          <cell r="D144" t="str">
            <v>PCC170 SW</v>
          </cell>
          <cell r="E144" t="str">
            <v>AT510041</v>
          </cell>
          <cell r="H144" t="str">
            <v>Crown Microphone</v>
          </cell>
          <cell r="I144" t="str">
            <v>Surface-mount supercardioid boundary layer mic, XLR version, with switch</v>
          </cell>
          <cell r="J144">
            <v>605</v>
          </cell>
          <cell r="K144">
            <v>515</v>
          </cell>
          <cell r="L144">
            <v>358.04</v>
          </cell>
          <cell r="P144">
            <v>885038024873</v>
          </cell>
          <cell r="Q144">
            <v>9002761024876</v>
          </cell>
          <cell r="R144">
            <v>3</v>
          </cell>
          <cell r="S144">
            <v>10</v>
          </cell>
          <cell r="T144">
            <v>5</v>
          </cell>
          <cell r="U144">
            <v>2.8</v>
          </cell>
          <cell r="V144" t="str">
            <v>CN</v>
          </cell>
          <cell r="W144" t="str">
            <v>Non Compliant</v>
          </cell>
          <cell r="X144" t="str">
            <v>https://www.akg.com/Microphones/Boundary%20Layer%20Microphones/3330H00010.html</v>
          </cell>
          <cell r="Y144">
            <v>142</v>
          </cell>
        </row>
        <row r="145">
          <cell r="A145" t="str">
            <v>Conferencing Systems and Accessories</v>
          </cell>
          <cell r="B145" t="str">
            <v>AKG</v>
          </cell>
          <cell r="Y145">
            <v>143</v>
          </cell>
        </row>
        <row r="146">
          <cell r="A146" t="str">
            <v>2965H00150</v>
          </cell>
          <cell r="B146" t="str">
            <v>AKG</v>
          </cell>
          <cell r="C146" t="str">
            <v>Installed</v>
          </cell>
          <cell r="D146" t="str">
            <v>CHM99 black</v>
          </cell>
          <cell r="E146" t="str">
            <v>AT510000</v>
          </cell>
          <cell r="H146" t="str">
            <v>Conference Microphone</v>
          </cell>
          <cell r="I146" t="str">
            <v>Hanging module with 10m non twisting cable and inline phantom power adapter</v>
          </cell>
          <cell r="J146">
            <v>205</v>
          </cell>
          <cell r="K146">
            <v>205</v>
          </cell>
          <cell r="L146">
            <v>146.03</v>
          </cell>
          <cell r="O146">
            <v>30</v>
          </cell>
          <cell r="P146">
            <v>885038028383</v>
          </cell>
          <cell r="Q146">
            <v>9002761028386</v>
          </cell>
          <cell r="R146">
            <v>7</v>
          </cell>
          <cell r="S146">
            <v>3</v>
          </cell>
          <cell r="T146">
            <v>5</v>
          </cell>
          <cell r="U146">
            <v>2.4</v>
          </cell>
          <cell r="V146" t="str">
            <v>CN</v>
          </cell>
          <cell r="W146" t="str">
            <v>Non Compliant</v>
          </cell>
          <cell r="X146" t="str">
            <v>https://www.akg.com/Microphones/Speech%20%2F%20Spoken%20Word%20Microphones/2965H00150.html</v>
          </cell>
          <cell r="Y146">
            <v>144</v>
          </cell>
        </row>
        <row r="147">
          <cell r="A147" t="str">
            <v>2965H00160</v>
          </cell>
          <cell r="B147" t="str">
            <v>AKG</v>
          </cell>
          <cell r="C147" t="str">
            <v>Installed</v>
          </cell>
          <cell r="D147" t="str">
            <v>CHM99 white</v>
          </cell>
          <cell r="E147" t="str">
            <v>AT510000</v>
          </cell>
          <cell r="H147" t="str">
            <v>Conference Microphone</v>
          </cell>
          <cell r="I147" t="str">
            <v>Hanging module with 10 m non twisting cable and inline phantom power adapter</v>
          </cell>
          <cell r="J147">
            <v>225</v>
          </cell>
          <cell r="K147">
            <v>225</v>
          </cell>
          <cell r="L147">
            <v>161.19999999999999</v>
          </cell>
          <cell r="P147">
            <v>885038028659</v>
          </cell>
          <cell r="Q147">
            <v>9002761028652</v>
          </cell>
          <cell r="R147">
            <v>7</v>
          </cell>
          <cell r="S147">
            <v>3</v>
          </cell>
          <cell r="T147">
            <v>5</v>
          </cell>
          <cell r="U147">
            <v>6.08</v>
          </cell>
          <cell r="V147" t="str">
            <v>CN</v>
          </cell>
          <cell r="W147" t="str">
            <v>Non Compliant</v>
          </cell>
          <cell r="X147" t="str">
            <v>https://www.akg.com/Microphones/Speech%20%2F%20Spoken%20Word%20Microphones/2965H00160.html</v>
          </cell>
          <cell r="Y147">
            <v>145</v>
          </cell>
        </row>
        <row r="148">
          <cell r="A148" t="str">
            <v>6500H00030</v>
          </cell>
          <cell r="B148" t="str">
            <v>AKG</v>
          </cell>
          <cell r="C148" t="str">
            <v>Installed</v>
          </cell>
          <cell r="D148" t="str">
            <v>C111 LP</v>
          </cell>
          <cell r="E148" t="str">
            <v>AT999999</v>
          </cell>
          <cell r="H148" t="str">
            <v>Headset</v>
          </cell>
          <cell r="I148" t="str">
            <v>Lightweight Ear Hook Microphone</v>
          </cell>
          <cell r="J148">
            <v>160</v>
          </cell>
          <cell r="K148">
            <v>160</v>
          </cell>
          <cell r="L148">
            <v>108.58</v>
          </cell>
          <cell r="P148">
            <v>885038035268</v>
          </cell>
          <cell r="Q148">
            <v>9002761035261</v>
          </cell>
          <cell r="R148">
            <v>5</v>
          </cell>
          <cell r="S148">
            <v>1</v>
          </cell>
          <cell r="T148">
            <v>9</v>
          </cell>
          <cell r="U148">
            <v>1.2</v>
          </cell>
          <cell r="V148" t="str">
            <v>CN</v>
          </cell>
          <cell r="W148" t="str">
            <v>Non Compliant</v>
          </cell>
          <cell r="X148" t="str">
            <v>https://www.akg.com/Microphones/Headset%20Microphones/6500H00030.html</v>
          </cell>
          <cell r="Y148">
            <v>146</v>
          </cell>
        </row>
        <row r="149">
          <cell r="A149" t="str">
            <v>6500H00150</v>
          </cell>
          <cell r="B149" t="str">
            <v>AKG</v>
          </cell>
          <cell r="C149" t="str">
            <v>Installed</v>
          </cell>
          <cell r="D149" t="str">
            <v>CSX IRR10</v>
          </cell>
          <cell r="E149" t="str">
            <v>AT510000</v>
          </cell>
          <cell r="H149" t="str">
            <v>Conference System Equipment</v>
          </cell>
          <cell r="I149" t="str">
            <v>IR receiver 10 channel</v>
          </cell>
          <cell r="J149">
            <v>615.23</v>
          </cell>
          <cell r="K149">
            <v>481</v>
          </cell>
          <cell r="L149">
            <v>341.04</v>
          </cell>
          <cell r="P149">
            <v>885038035886</v>
          </cell>
          <cell r="Q149">
            <v>9002761035889</v>
          </cell>
          <cell r="R149">
            <v>2</v>
          </cell>
          <cell r="S149">
            <v>6</v>
          </cell>
          <cell r="T149">
            <v>3</v>
          </cell>
          <cell r="U149">
            <v>1</v>
          </cell>
          <cell r="V149" t="str">
            <v>HU</v>
          </cell>
          <cell r="W149" t="str">
            <v>Compliant</v>
          </cell>
          <cell r="X149" t="str">
            <v>https://www.akg.com/Integrated_Systems/conference-system-components/6500H00150.html</v>
          </cell>
          <cell r="Y149">
            <v>147</v>
          </cell>
        </row>
        <row r="150">
          <cell r="A150" t="str">
            <v>6500H00160</v>
          </cell>
          <cell r="B150" t="str">
            <v>AKG</v>
          </cell>
          <cell r="C150" t="str">
            <v>Installed</v>
          </cell>
          <cell r="D150" t="str">
            <v>CSX BIR10</v>
          </cell>
          <cell r="E150" t="str">
            <v>AT510060</v>
          </cell>
          <cell r="H150" t="str">
            <v>Conference System Equipment</v>
          </cell>
          <cell r="I150" t="str">
            <v>Breakout box and IR base unit</v>
          </cell>
          <cell r="J150">
            <v>4967</v>
          </cell>
          <cell r="K150">
            <v>4139</v>
          </cell>
          <cell r="L150">
            <v>2885.92</v>
          </cell>
          <cell r="P150">
            <v>885038035893</v>
          </cell>
          <cell r="Q150">
            <v>9002761035896</v>
          </cell>
          <cell r="U150">
            <v>2</v>
          </cell>
          <cell r="V150" t="str">
            <v>HU</v>
          </cell>
          <cell r="W150" t="str">
            <v>Compliant</v>
          </cell>
          <cell r="X150" t="str">
            <v>https://www.akg.com/Integrated_Systems/conference-system-components/6500H00160.html</v>
          </cell>
          <cell r="Y150">
            <v>148</v>
          </cell>
        </row>
        <row r="151">
          <cell r="A151" t="str">
            <v>6500H00170</v>
          </cell>
          <cell r="B151" t="str">
            <v>AKG</v>
          </cell>
          <cell r="C151" t="str">
            <v>Installed</v>
          </cell>
          <cell r="D151" t="str">
            <v>CSX CU50</v>
          </cell>
          <cell r="E151" t="str">
            <v>AT510060</v>
          </cell>
          <cell r="H151" t="str">
            <v>Conference System Equipment</v>
          </cell>
          <cell r="I151" t="str">
            <v>Charging Station for 50x IRR10</v>
          </cell>
          <cell r="J151">
            <v>4967</v>
          </cell>
          <cell r="K151">
            <v>4139</v>
          </cell>
          <cell r="L151">
            <v>2885.92</v>
          </cell>
          <cell r="P151">
            <v>885038035909</v>
          </cell>
          <cell r="Q151">
            <v>9002761035902</v>
          </cell>
          <cell r="U151">
            <v>7.6</v>
          </cell>
          <cell r="V151" t="str">
            <v>HU</v>
          </cell>
          <cell r="W151" t="str">
            <v>Compliant</v>
          </cell>
          <cell r="X151" t="str">
            <v>https://www.akg.com/Integrated_Systems/conference-system-components/6500H00170.html</v>
          </cell>
          <cell r="Y151">
            <v>149</v>
          </cell>
        </row>
        <row r="152">
          <cell r="A152" t="str">
            <v>6500H00200</v>
          </cell>
          <cell r="B152" t="str">
            <v>AKG</v>
          </cell>
          <cell r="C152" t="str">
            <v>Installed</v>
          </cell>
          <cell r="D152" t="str">
            <v>CS3 TROLLEY</v>
          </cell>
          <cell r="E152" t="str">
            <v>AT510060</v>
          </cell>
          <cell r="H152" t="str">
            <v>Conference System Equipment</v>
          </cell>
          <cell r="I152" t="str">
            <v>including CS3 BU, CS3 DU 30, CS3 CU 30, Trolley</v>
          </cell>
          <cell r="J152">
            <v>2950</v>
          </cell>
          <cell r="K152">
            <v>2950</v>
          </cell>
          <cell r="L152">
            <v>2208.1620000000003</v>
          </cell>
          <cell r="P152">
            <v>885038037026</v>
          </cell>
          <cell r="Q152">
            <v>9002761037029</v>
          </cell>
          <cell r="R152">
            <v>13</v>
          </cell>
          <cell r="S152">
            <v>26</v>
          </cell>
          <cell r="T152">
            <v>18</v>
          </cell>
          <cell r="U152" t="str">
            <v>n/a</v>
          </cell>
          <cell r="V152" t="str">
            <v>CN</v>
          </cell>
          <cell r="W152" t="str">
            <v>Non Compliant</v>
          </cell>
          <cell r="X152" t="str">
            <v>see single components</v>
          </cell>
          <cell r="Y152">
            <v>150</v>
          </cell>
        </row>
        <row r="153">
          <cell r="A153" t="str">
            <v>6500H00210</v>
          </cell>
          <cell r="B153" t="str">
            <v>AKG</v>
          </cell>
          <cell r="C153" t="str">
            <v>Installed</v>
          </cell>
          <cell r="D153" t="str">
            <v>CSX IRT3</v>
          </cell>
          <cell r="E153" t="str">
            <v>AT510000</v>
          </cell>
          <cell r="H153" t="str">
            <v>Conference System Equipment</v>
          </cell>
          <cell r="I153" t="str">
            <v>IR radiator spot</v>
          </cell>
          <cell r="J153">
            <v>4589.92</v>
          </cell>
          <cell r="K153">
            <v>3671</v>
          </cell>
          <cell r="L153">
            <v>2571.16</v>
          </cell>
          <cell r="P153">
            <v>885038037156</v>
          </cell>
          <cell r="Q153">
            <v>9002761037159</v>
          </cell>
          <cell r="R153">
            <v>5</v>
          </cell>
          <cell r="S153">
            <v>13</v>
          </cell>
          <cell r="T153">
            <v>12</v>
          </cell>
          <cell r="U153">
            <v>3</v>
          </cell>
          <cell r="V153" t="str">
            <v>HU</v>
          </cell>
          <cell r="W153" t="str">
            <v>Compliant</v>
          </cell>
          <cell r="X153" t="str">
            <v>https://www.akg.com/Integrated_Systems/conference-system-components/6500H00210.html</v>
          </cell>
          <cell r="Y153">
            <v>151</v>
          </cell>
        </row>
        <row r="154">
          <cell r="A154" t="str">
            <v>3361H00090</v>
          </cell>
          <cell r="B154" t="str">
            <v>AKG</v>
          </cell>
          <cell r="C154" t="str">
            <v>Installed</v>
          </cell>
          <cell r="D154" t="str">
            <v>CS3EC005</v>
          </cell>
          <cell r="E154" t="str">
            <v>AT510060</v>
          </cell>
          <cell r="H154" t="str">
            <v>Conference System Equipment</v>
          </cell>
          <cell r="I154" t="str">
            <v>CS3 5 meter cable</v>
          </cell>
          <cell r="J154">
            <v>80</v>
          </cell>
          <cell r="K154">
            <v>80</v>
          </cell>
          <cell r="L154">
            <v>65.11</v>
          </cell>
          <cell r="P154">
            <v>885038034964</v>
          </cell>
          <cell r="Q154">
            <v>9002761034967</v>
          </cell>
          <cell r="R154">
            <v>2</v>
          </cell>
          <cell r="S154">
            <v>13.5</v>
          </cell>
          <cell r="T154">
            <v>9</v>
          </cell>
          <cell r="U154">
            <v>2</v>
          </cell>
          <cell r="V154" t="str">
            <v>CN</v>
          </cell>
          <cell r="W154" t="str">
            <v>Non Compliant</v>
          </cell>
          <cell r="X154" t="str">
            <v>https://www.akg.com/cs3-system.html?dwvar_CS3System_color=Black-GLOBAL-Current#q=cs3&amp;simplesearch=Go&amp;start=1</v>
          </cell>
          <cell r="Y154">
            <v>152</v>
          </cell>
        </row>
        <row r="155">
          <cell r="A155" t="str">
            <v>3361H00160</v>
          </cell>
          <cell r="B155" t="str">
            <v>AKG</v>
          </cell>
          <cell r="C155" t="str">
            <v>Installed</v>
          </cell>
          <cell r="D155" t="str">
            <v>CS3TC</v>
          </cell>
          <cell r="E155" t="str">
            <v>AT510060</v>
          </cell>
          <cell r="H155" t="str">
            <v>Conference System Equipment</v>
          </cell>
          <cell r="I155" t="str">
            <v>CS3 T connector</v>
          </cell>
          <cell r="J155">
            <v>80</v>
          </cell>
          <cell r="K155">
            <v>80</v>
          </cell>
          <cell r="L155">
            <v>57.58</v>
          </cell>
          <cell r="P155">
            <v>885038035039</v>
          </cell>
          <cell r="Q155">
            <v>9002761035032</v>
          </cell>
          <cell r="R155">
            <v>1</v>
          </cell>
          <cell r="S155">
            <v>5</v>
          </cell>
          <cell r="T155">
            <v>4</v>
          </cell>
          <cell r="U155">
            <v>0.8</v>
          </cell>
          <cell r="V155" t="str">
            <v>CN</v>
          </cell>
          <cell r="W155" t="str">
            <v>Non Compliant</v>
          </cell>
          <cell r="X155" t="str">
            <v>https://www.akg.com/Integrated_Systems/conference-system-components/CS3TC.html?dwvar_CS3TC_color=Black-GLOBAL-Current</v>
          </cell>
          <cell r="Y155">
            <v>153</v>
          </cell>
        </row>
        <row r="156">
          <cell r="A156" t="str">
            <v>3361H00110</v>
          </cell>
          <cell r="B156" t="str">
            <v>AKG</v>
          </cell>
          <cell r="C156" t="str">
            <v>Installed</v>
          </cell>
          <cell r="D156" t="str">
            <v>CS3EC020</v>
          </cell>
          <cell r="E156" t="str">
            <v>AT510060</v>
          </cell>
          <cell r="G156" t="str">
            <v>Limited Quantity</v>
          </cell>
          <cell r="H156" t="str">
            <v>Conference System Equipment</v>
          </cell>
          <cell r="I156" t="str">
            <v>CS3 20 meter cable</v>
          </cell>
          <cell r="J156">
            <v>315</v>
          </cell>
          <cell r="K156">
            <v>315</v>
          </cell>
          <cell r="L156">
            <v>240.15</v>
          </cell>
          <cell r="P156">
            <v>885038034988</v>
          </cell>
          <cell r="Q156">
            <v>9002761034981</v>
          </cell>
          <cell r="R156">
            <v>2</v>
          </cell>
          <cell r="S156">
            <v>11</v>
          </cell>
          <cell r="T156">
            <v>8</v>
          </cell>
          <cell r="U156">
            <v>3.6</v>
          </cell>
          <cell r="V156" t="str">
            <v>CN</v>
          </cell>
          <cell r="W156" t="str">
            <v>Non Compliant</v>
          </cell>
          <cell r="X156" t="str">
            <v>https://www.akg.com/cs3-system.html?dwvar_CS3System_color=Black-GLOBAL-Current#q=cs3&amp;simplesearch=Go&amp;start=1</v>
          </cell>
          <cell r="Y156">
            <v>154</v>
          </cell>
        </row>
        <row r="157">
          <cell r="A157" t="str">
            <v>3361H00120</v>
          </cell>
          <cell r="B157" t="str">
            <v>AKG</v>
          </cell>
          <cell r="C157" t="str">
            <v>Installed</v>
          </cell>
          <cell r="D157" t="str">
            <v>CS3EC050</v>
          </cell>
          <cell r="E157" t="str">
            <v>AT510060</v>
          </cell>
          <cell r="H157" t="str">
            <v>Conference System Equipment</v>
          </cell>
          <cell r="I157" t="str">
            <v>CS3 50 meter cable</v>
          </cell>
          <cell r="J157">
            <v>585</v>
          </cell>
          <cell r="K157">
            <v>585</v>
          </cell>
          <cell r="L157">
            <v>446.09</v>
          </cell>
          <cell r="P157">
            <v>885038034995</v>
          </cell>
          <cell r="Q157">
            <v>9002761034998</v>
          </cell>
          <cell r="R157">
            <v>3</v>
          </cell>
          <cell r="S157">
            <v>15</v>
          </cell>
          <cell r="T157">
            <v>10</v>
          </cell>
          <cell r="U157">
            <v>4.4000000000000004</v>
          </cell>
          <cell r="V157" t="str">
            <v>CN</v>
          </cell>
          <cell r="W157" t="str">
            <v>Non Compliant</v>
          </cell>
          <cell r="X157" t="str">
            <v>https://www.akg.com/cs3-system.html?dwvar_CS3System_color=Black-GLOBAL-Current#q=cs3&amp;simplesearch=Go&amp;start=1</v>
          </cell>
          <cell r="Y157">
            <v>155</v>
          </cell>
        </row>
        <row r="158">
          <cell r="A158" t="str">
            <v>3361H00130</v>
          </cell>
          <cell r="B158" t="str">
            <v>AKG</v>
          </cell>
          <cell r="C158" t="str">
            <v>Installed</v>
          </cell>
          <cell r="D158" t="str">
            <v>CS3EC100</v>
          </cell>
          <cell r="E158" t="str">
            <v>AT510060</v>
          </cell>
          <cell r="G158" t="str">
            <v>Limited Quantity</v>
          </cell>
          <cell r="H158" t="str">
            <v>Conference System Equipment</v>
          </cell>
          <cell r="I158" t="str">
            <v>CS3 100 meter cable</v>
          </cell>
          <cell r="J158">
            <v>865</v>
          </cell>
          <cell r="K158">
            <v>865</v>
          </cell>
          <cell r="L158">
            <v>645.65</v>
          </cell>
          <cell r="P158">
            <v>885038035008</v>
          </cell>
          <cell r="Q158">
            <v>9002761035001</v>
          </cell>
          <cell r="R158">
            <v>4</v>
          </cell>
          <cell r="S158">
            <v>14</v>
          </cell>
          <cell r="T158">
            <v>12</v>
          </cell>
          <cell r="U158">
            <v>4.4000000000000004</v>
          </cell>
          <cell r="V158" t="str">
            <v>CN</v>
          </cell>
          <cell r="W158" t="str">
            <v>Non Compliant</v>
          </cell>
          <cell r="X158" t="str">
            <v>https://www.akg.com/cs3-system.html?dwvar_CS3System_color=Black-GLOBAL-Current#q=cs3&amp;simplesearch=Go&amp;start=1</v>
          </cell>
          <cell r="Y158">
            <v>156</v>
          </cell>
        </row>
        <row r="159">
          <cell r="A159" t="str">
            <v>3361H00140</v>
          </cell>
          <cell r="B159" t="str">
            <v>AKG</v>
          </cell>
          <cell r="C159" t="str">
            <v>Installed</v>
          </cell>
          <cell r="D159" t="str">
            <v>CS3ECT002</v>
          </cell>
          <cell r="E159" t="str">
            <v>AT510060</v>
          </cell>
          <cell r="H159" t="str">
            <v>Conference System Equipment</v>
          </cell>
          <cell r="I159" t="str">
            <v>CS3 2 meter cable with T connector</v>
          </cell>
          <cell r="J159">
            <v>120</v>
          </cell>
          <cell r="K159">
            <v>120</v>
          </cell>
          <cell r="L159">
            <v>90.94</v>
          </cell>
          <cell r="P159">
            <v>885038035015</v>
          </cell>
          <cell r="Q159">
            <v>9002761035018</v>
          </cell>
          <cell r="R159">
            <v>1</v>
          </cell>
          <cell r="S159">
            <v>6</v>
          </cell>
          <cell r="T159">
            <v>5</v>
          </cell>
          <cell r="U159">
            <v>1.6</v>
          </cell>
          <cell r="V159" t="str">
            <v>CN</v>
          </cell>
          <cell r="W159" t="str">
            <v>Non Compliant</v>
          </cell>
          <cell r="X159" t="str">
            <v>https://www.akg.com/cs3-system.html?dwvar_CS3System_color=Black-GLOBAL-Current#q=cs3&amp;simplesearch=Go&amp;start=1</v>
          </cell>
          <cell r="Y159">
            <v>157</v>
          </cell>
        </row>
        <row r="160">
          <cell r="A160" t="str">
            <v>3361H00150</v>
          </cell>
          <cell r="B160" t="str">
            <v>AKG</v>
          </cell>
          <cell r="C160" t="str">
            <v>Installed</v>
          </cell>
          <cell r="D160" t="str">
            <v>CS3ECT005</v>
          </cell>
          <cell r="E160" t="str">
            <v>AT510060</v>
          </cell>
          <cell r="G160" t="str">
            <v>Limited Quantity</v>
          </cell>
          <cell r="H160" t="str">
            <v>Conference System Equipment</v>
          </cell>
          <cell r="I160" t="str">
            <v>CS3 5 meter cable with T connector</v>
          </cell>
          <cell r="J160">
            <v>185</v>
          </cell>
          <cell r="K160">
            <v>185</v>
          </cell>
          <cell r="L160">
            <v>139.16</v>
          </cell>
          <cell r="P160">
            <v>885038035022</v>
          </cell>
          <cell r="Q160">
            <v>9002761035025</v>
          </cell>
          <cell r="R160">
            <v>1</v>
          </cell>
          <cell r="S160">
            <v>6</v>
          </cell>
          <cell r="T160">
            <v>5</v>
          </cell>
          <cell r="U160">
            <v>1.6</v>
          </cell>
          <cell r="V160" t="str">
            <v>CN</v>
          </cell>
          <cell r="W160" t="str">
            <v>Non Compliant</v>
          </cell>
          <cell r="X160" t="str">
            <v>https://www.akg.com/cs3-system.html?dwvar_CS3System_color=Black-GLOBAL-Current#q=cs3&amp;simplesearch=Go&amp;start=1</v>
          </cell>
          <cell r="Y160">
            <v>158</v>
          </cell>
        </row>
        <row r="161">
          <cell r="A161" t="str">
            <v>3361H00170</v>
          </cell>
          <cell r="B161" t="str">
            <v>AKG</v>
          </cell>
          <cell r="C161" t="str">
            <v>Installed</v>
          </cell>
          <cell r="D161" t="str">
            <v>CS3LC</v>
          </cell>
          <cell r="E161" t="str">
            <v>AT510060</v>
          </cell>
          <cell r="H161" t="str">
            <v>Conference System Equipment</v>
          </cell>
          <cell r="I161" t="str">
            <v>CS3 connector</v>
          </cell>
          <cell r="J161">
            <v>20</v>
          </cell>
          <cell r="K161">
            <v>20</v>
          </cell>
          <cell r="L161">
            <v>10.59</v>
          </cell>
          <cell r="P161">
            <v>885038035046</v>
          </cell>
          <cell r="Q161">
            <v>9002761035049</v>
          </cell>
          <cell r="R161">
            <v>1</v>
          </cell>
          <cell r="S161">
            <v>5</v>
          </cell>
          <cell r="T161">
            <v>4</v>
          </cell>
          <cell r="U161">
            <v>0.2</v>
          </cell>
          <cell r="V161" t="str">
            <v>CN</v>
          </cell>
          <cell r="W161" t="str">
            <v>Non Compliant</v>
          </cell>
          <cell r="X161" t="str">
            <v>https://www.akg.com/cs3-system.html?dwvar_CS3System_color=Black-GLOBAL-Current#q=cs3&amp;simplesearch=Go&amp;start=1</v>
          </cell>
          <cell r="Y161">
            <v>159</v>
          </cell>
        </row>
        <row r="162">
          <cell r="A162" t="str">
            <v>6500H00310</v>
          </cell>
          <cell r="B162" t="str">
            <v>AKG</v>
          </cell>
          <cell r="C162" t="str">
            <v>Microlite Accessories</v>
          </cell>
          <cell r="D162" t="str">
            <v xml:space="preserve">MDA3 SEN2 </v>
          </cell>
          <cell r="E162" t="str">
            <v>AT510000</v>
          </cell>
          <cell r="H162" t="str">
            <v xml:space="preserve">MDA3 SEN2 </v>
          </cell>
          <cell r="I162" t="str">
            <v xml:space="preserve">Microlite Adapter Connector for Sennheiser </v>
          </cell>
          <cell r="J162">
            <v>95</v>
          </cell>
          <cell r="K162">
            <v>95</v>
          </cell>
          <cell r="L162">
            <v>54.61</v>
          </cell>
          <cell r="P162">
            <v>885038039075</v>
          </cell>
          <cell r="Q162">
            <v>9002761039078</v>
          </cell>
          <cell r="R162">
            <v>1</v>
          </cell>
          <cell r="S162">
            <v>4</v>
          </cell>
          <cell r="T162">
            <v>2.5</v>
          </cell>
          <cell r="U162" t="str">
            <v>n/a</v>
          </cell>
          <cell r="V162" t="str">
            <v>TW</v>
          </cell>
          <cell r="W162" t="str">
            <v>Compliant</v>
          </cell>
          <cell r="X162" t="str">
            <v>https://www.akg.com/Microphones/Microphone%20Accessories/6500H00310.html</v>
          </cell>
          <cell r="Y162">
            <v>160</v>
          </cell>
        </row>
        <row r="163">
          <cell r="A163" t="str">
            <v>3361H00210</v>
          </cell>
          <cell r="B163" t="str">
            <v>AKG</v>
          </cell>
          <cell r="C163" t="str">
            <v>Installed</v>
          </cell>
          <cell r="D163" t="str">
            <v>CS3 DU 30</v>
          </cell>
          <cell r="E163" t="str">
            <v>AT510060</v>
          </cell>
          <cell r="H163" t="str">
            <v>Conference System Equipment</v>
          </cell>
          <cell r="I163" t="str">
            <v>Delegate Unit with 30cm/12in gooseneck</v>
          </cell>
          <cell r="J163">
            <v>390</v>
          </cell>
          <cell r="K163">
            <v>390</v>
          </cell>
          <cell r="L163">
            <v>290.24</v>
          </cell>
          <cell r="P163">
            <v>885038035435</v>
          </cell>
          <cell r="Q163">
            <v>9002761035438</v>
          </cell>
          <cell r="R163">
            <v>23</v>
          </cell>
          <cell r="S163">
            <v>6</v>
          </cell>
          <cell r="T163">
            <v>9</v>
          </cell>
          <cell r="U163">
            <v>5.6</v>
          </cell>
          <cell r="V163" t="str">
            <v>CN</v>
          </cell>
          <cell r="W163" t="str">
            <v>Non Compliant</v>
          </cell>
          <cell r="X163" t="str">
            <v>https://www.akg.com/Integrated_Systems/conference-system-components/3361H00210.html</v>
          </cell>
          <cell r="Y163">
            <v>161</v>
          </cell>
        </row>
        <row r="164">
          <cell r="A164" t="str">
            <v>3361H00220</v>
          </cell>
          <cell r="B164" t="str">
            <v>AKG</v>
          </cell>
          <cell r="C164" t="str">
            <v>Installed</v>
          </cell>
          <cell r="D164" t="str">
            <v>CS3 CU 30</v>
          </cell>
          <cell r="E164" t="str">
            <v>AT510060</v>
          </cell>
          <cell r="H164" t="str">
            <v>Conference System Equipment</v>
          </cell>
          <cell r="I164" t="str">
            <v>Chairman Unit with 30cm/12in gooseneck</v>
          </cell>
          <cell r="J164">
            <v>475</v>
          </cell>
          <cell r="K164">
            <v>475</v>
          </cell>
          <cell r="L164">
            <v>353.21</v>
          </cell>
          <cell r="P164">
            <v>885038035442</v>
          </cell>
          <cell r="Q164">
            <v>9002761035445</v>
          </cell>
          <cell r="R164">
            <v>7</v>
          </cell>
          <cell r="S164">
            <v>23</v>
          </cell>
          <cell r="T164">
            <v>9</v>
          </cell>
          <cell r="U164">
            <v>5.6</v>
          </cell>
          <cell r="V164" t="str">
            <v>CN</v>
          </cell>
          <cell r="W164" t="str">
            <v>Non Compliant</v>
          </cell>
          <cell r="X164" t="str">
            <v>https://www.akg.com/Integrated_Systems/conference-system-components/3361H00220.html</v>
          </cell>
          <cell r="Y164">
            <v>162</v>
          </cell>
        </row>
        <row r="165">
          <cell r="A165" t="str">
            <v>3361H00230</v>
          </cell>
          <cell r="B165" t="str">
            <v>AKG</v>
          </cell>
          <cell r="C165" t="str">
            <v>Installed</v>
          </cell>
          <cell r="D165" t="str">
            <v>CS3 DU 50</v>
          </cell>
          <cell r="E165" t="str">
            <v>AT510060</v>
          </cell>
          <cell r="H165" t="str">
            <v>Conference System Equipment</v>
          </cell>
          <cell r="I165" t="str">
            <v>Delegate Unit with 50cm/20in gooseneck</v>
          </cell>
          <cell r="J165">
            <v>390</v>
          </cell>
          <cell r="K165">
            <v>390</v>
          </cell>
          <cell r="L165">
            <v>291.56</v>
          </cell>
          <cell r="P165">
            <v>885038035459</v>
          </cell>
          <cell r="Q165">
            <v>9002761035452</v>
          </cell>
          <cell r="R165">
            <v>7</v>
          </cell>
          <cell r="S165">
            <v>23</v>
          </cell>
          <cell r="T165">
            <v>9</v>
          </cell>
          <cell r="U165">
            <v>5.6</v>
          </cell>
          <cell r="V165" t="str">
            <v>CN</v>
          </cell>
          <cell r="W165" t="str">
            <v>Non Compliant</v>
          </cell>
          <cell r="X165" t="str">
            <v>https://www.akg.com/Integrated_Systems/conference-system-components/3361H00230.html</v>
          </cell>
          <cell r="Y165">
            <v>163</v>
          </cell>
        </row>
        <row r="166">
          <cell r="A166" t="str">
            <v>3361H00240</v>
          </cell>
          <cell r="B166" t="str">
            <v>AKG</v>
          </cell>
          <cell r="C166" t="str">
            <v>Installed</v>
          </cell>
          <cell r="D166" t="str">
            <v>CS3 CU 50</v>
          </cell>
          <cell r="E166" t="str">
            <v>AT510060</v>
          </cell>
          <cell r="H166" t="str">
            <v>Conference System Equipment</v>
          </cell>
          <cell r="I166" t="str">
            <v>Chairman Unit with 50cm/20in gooseneck</v>
          </cell>
          <cell r="J166">
            <v>475</v>
          </cell>
          <cell r="K166">
            <v>475</v>
          </cell>
          <cell r="L166">
            <v>354.53</v>
          </cell>
          <cell r="P166">
            <v>885038035466</v>
          </cell>
          <cell r="Q166">
            <v>9002761035469</v>
          </cell>
          <cell r="R166">
            <v>7</v>
          </cell>
          <cell r="S166">
            <v>23</v>
          </cell>
          <cell r="T166">
            <v>9</v>
          </cell>
          <cell r="U166">
            <v>5.6</v>
          </cell>
          <cell r="V166" t="str">
            <v>CN</v>
          </cell>
          <cell r="W166" t="str">
            <v>Non Compliant</v>
          </cell>
          <cell r="X166" t="str">
            <v>https://www.akg.com/Integrated_Systems/conference-system-components/3361H00240.html</v>
          </cell>
          <cell r="Y166">
            <v>164</v>
          </cell>
        </row>
        <row r="167">
          <cell r="A167" t="str">
            <v>3361H00250</v>
          </cell>
          <cell r="B167" t="str">
            <v>AKG</v>
          </cell>
          <cell r="C167" t="str">
            <v>Installed</v>
          </cell>
          <cell r="D167" t="str">
            <v>CS3 BU</v>
          </cell>
          <cell r="E167" t="str">
            <v>AT510060</v>
          </cell>
          <cell r="H167" t="str">
            <v>Conference System Equipment</v>
          </cell>
          <cell r="I167" t="str">
            <v>Base Unit</v>
          </cell>
          <cell r="J167">
            <v>1550</v>
          </cell>
          <cell r="K167">
            <v>1550</v>
          </cell>
          <cell r="L167">
            <v>1154.8499999999999</v>
          </cell>
          <cell r="P167">
            <v>885038035633</v>
          </cell>
          <cell r="Q167">
            <v>9002761035636</v>
          </cell>
          <cell r="R167">
            <v>8</v>
          </cell>
          <cell r="S167">
            <v>16</v>
          </cell>
          <cell r="T167">
            <v>21</v>
          </cell>
          <cell r="U167">
            <v>7.6</v>
          </cell>
          <cell r="V167" t="str">
            <v>CN</v>
          </cell>
          <cell r="W167" t="str">
            <v>Non Compliant</v>
          </cell>
          <cell r="X167" t="str">
            <v>https://www.akg.com/Integrated_Systems/conference-system-components/3361H00250.html</v>
          </cell>
          <cell r="Y167">
            <v>165</v>
          </cell>
        </row>
        <row r="168">
          <cell r="A168" t="str">
            <v>3361H00340</v>
          </cell>
          <cell r="B168" t="str">
            <v>AKG</v>
          </cell>
          <cell r="C168" t="str">
            <v>Installed</v>
          </cell>
          <cell r="D168" t="str">
            <v>CS321</v>
          </cell>
          <cell r="E168" t="str">
            <v>AT510060</v>
          </cell>
          <cell r="H168" t="str">
            <v>Conference System Equipment</v>
          </cell>
          <cell r="I168" t="str">
            <v>High-performance condenser gooseneck microphone</v>
          </cell>
          <cell r="J168">
            <v>115</v>
          </cell>
          <cell r="K168">
            <v>115</v>
          </cell>
          <cell r="L168">
            <v>83.89</v>
          </cell>
          <cell r="O168">
            <v>20</v>
          </cell>
          <cell r="P168">
            <v>885038034643</v>
          </cell>
          <cell r="Q168">
            <v>9002761034646</v>
          </cell>
          <cell r="R168">
            <v>12</v>
          </cell>
          <cell r="S168">
            <v>18</v>
          </cell>
          <cell r="T168">
            <v>13</v>
          </cell>
          <cell r="U168">
            <v>5.6</v>
          </cell>
          <cell r="V168" t="str">
            <v>CN</v>
          </cell>
          <cell r="W168" t="str">
            <v>Non Compliant</v>
          </cell>
          <cell r="X168" t="str">
            <v>https://www.akg.com/Integrated_Systems/conference-system-components/3361H00340.html</v>
          </cell>
          <cell r="Y168">
            <v>166</v>
          </cell>
        </row>
        <row r="169">
          <cell r="A169" t="str">
            <v>6500H00220</v>
          </cell>
          <cell r="B169" t="str">
            <v>AKG</v>
          </cell>
          <cell r="C169" t="str">
            <v>Installed</v>
          </cell>
          <cell r="D169" t="str">
            <v>CSX IRT4</v>
          </cell>
          <cell r="E169" t="str">
            <v>AT510060</v>
          </cell>
          <cell r="G169" t="str">
            <v>Limited Quantity</v>
          </cell>
          <cell r="H169" t="str">
            <v>Conference System Equipment</v>
          </cell>
          <cell r="I169" t="str">
            <v>IR radiator flood</v>
          </cell>
          <cell r="J169">
            <v>4967</v>
          </cell>
          <cell r="K169">
            <v>4139</v>
          </cell>
          <cell r="L169">
            <v>2885.92</v>
          </cell>
          <cell r="P169">
            <v>885038037163</v>
          </cell>
          <cell r="Q169">
            <v>9002761037166</v>
          </cell>
          <cell r="U169">
            <v>3</v>
          </cell>
          <cell r="V169" t="str">
            <v>HU</v>
          </cell>
          <cell r="W169" t="str">
            <v>Compliant</v>
          </cell>
          <cell r="X169" t="str">
            <v>https://www.akg.com/Integrated_Systems/conference-system-components/6500H00220.html</v>
          </cell>
          <cell r="Y169">
            <v>167</v>
          </cell>
        </row>
        <row r="170">
          <cell r="A170" t="str">
            <v>Microlite</v>
          </cell>
          <cell r="B170" t="str">
            <v>AKG</v>
          </cell>
          <cell r="Y170">
            <v>168</v>
          </cell>
        </row>
        <row r="171">
          <cell r="A171" t="str">
            <v>3241H00050</v>
          </cell>
          <cell r="B171" t="str">
            <v>AKG</v>
          </cell>
          <cell r="C171" t="str">
            <v>Microlite Microphones</v>
          </cell>
          <cell r="D171" t="str">
            <v>LC82MD BEIGE</v>
          </cell>
          <cell r="E171" t="str">
            <v>AT510000</v>
          </cell>
          <cell r="H171" t="str">
            <v>LC82MD BEIGE</v>
          </cell>
          <cell r="I171" t="str">
            <v>Microlite Lavailier Microphone Omnidirection Beige Color</v>
          </cell>
          <cell r="J171">
            <v>625</v>
          </cell>
          <cell r="K171">
            <v>625</v>
          </cell>
          <cell r="L171">
            <v>383.31</v>
          </cell>
          <cell r="P171">
            <v>885038038443</v>
          </cell>
          <cell r="V171" t="str">
            <v>HU</v>
          </cell>
          <cell r="W171" t="str">
            <v>Non Compliant</v>
          </cell>
          <cell r="X171" t="str">
            <v>https://www.akg.com/Microphones/Speech%20%2F%20Spoken%20Word%20Microphones/3241H00050.html</v>
          </cell>
          <cell r="Y171">
            <v>169</v>
          </cell>
        </row>
        <row r="172">
          <cell r="A172" t="str">
            <v>6500H00290</v>
          </cell>
          <cell r="B172" t="str">
            <v>AKG</v>
          </cell>
          <cell r="C172" t="str">
            <v>Microlite Accessories</v>
          </cell>
          <cell r="D172" t="str">
            <v xml:space="preserve">MDA1 AKG </v>
          </cell>
          <cell r="E172" t="str">
            <v>AT510080</v>
          </cell>
          <cell r="H172" t="str">
            <v xml:space="preserve">MDA1 AKG </v>
          </cell>
          <cell r="I172" t="str">
            <v>Microlite Adapter Connector for AKG</v>
          </cell>
          <cell r="J172">
            <v>95</v>
          </cell>
          <cell r="K172">
            <v>95</v>
          </cell>
          <cell r="L172">
            <v>54.59</v>
          </cell>
          <cell r="P172">
            <v>885038039051</v>
          </cell>
          <cell r="Q172">
            <v>9002761039054</v>
          </cell>
          <cell r="R172">
            <v>1</v>
          </cell>
          <cell r="S172">
            <v>4</v>
          </cell>
          <cell r="T172">
            <v>2.5</v>
          </cell>
          <cell r="U172" t="str">
            <v>n/a</v>
          </cell>
          <cell r="V172" t="str">
            <v>TW</v>
          </cell>
          <cell r="W172" t="str">
            <v>Compliant</v>
          </cell>
          <cell r="X172" t="str">
            <v>https://www.akg.com/Microphones/Microphone%20Accessories/6500H00290.html</v>
          </cell>
          <cell r="Y172">
            <v>170</v>
          </cell>
        </row>
        <row r="173">
          <cell r="A173" t="str">
            <v>6500H00320</v>
          </cell>
          <cell r="B173" t="str">
            <v>AKG</v>
          </cell>
          <cell r="C173" t="str">
            <v>Microlite Accessories</v>
          </cell>
          <cell r="D173" t="str">
            <v xml:space="preserve">MDA4 SHU </v>
          </cell>
          <cell r="E173" t="str">
            <v>AT510000</v>
          </cell>
          <cell r="H173" t="str">
            <v xml:space="preserve">MDA4 SHU </v>
          </cell>
          <cell r="I173" t="str">
            <v>Microlite Adapter Connector for Shure</v>
          </cell>
          <cell r="J173">
            <v>95</v>
          </cell>
          <cell r="K173">
            <v>95</v>
          </cell>
          <cell r="L173">
            <v>54.6</v>
          </cell>
          <cell r="P173">
            <v>885038039082</v>
          </cell>
          <cell r="Q173">
            <v>9002761039085</v>
          </cell>
          <cell r="R173">
            <v>1</v>
          </cell>
          <cell r="S173">
            <v>4</v>
          </cell>
          <cell r="T173">
            <v>2.5</v>
          </cell>
          <cell r="U173" t="str">
            <v>n/a</v>
          </cell>
          <cell r="V173" t="str">
            <v>TW</v>
          </cell>
          <cell r="W173" t="str">
            <v>Compliant</v>
          </cell>
          <cell r="X173" t="str">
            <v>https://www.akg.com/Microphones/Microphone%20Accessories/6500H00320.html</v>
          </cell>
          <cell r="Y173">
            <v>171</v>
          </cell>
        </row>
        <row r="174">
          <cell r="A174" t="str">
            <v>6500H00330</v>
          </cell>
          <cell r="B174" t="str">
            <v>AKG</v>
          </cell>
          <cell r="C174" t="str">
            <v>Microlite Accessories</v>
          </cell>
          <cell r="D174" t="str">
            <v xml:space="preserve">MDA5 AT </v>
          </cell>
          <cell r="E174" t="str">
            <v>AT510000</v>
          </cell>
          <cell r="H174" t="str">
            <v xml:space="preserve">MDA5 AT </v>
          </cell>
          <cell r="I174" t="str">
            <v>Microlite Adapter Connector for Audio Technica</v>
          </cell>
          <cell r="J174">
            <v>100</v>
          </cell>
          <cell r="K174">
            <v>100</v>
          </cell>
          <cell r="L174">
            <v>56.51</v>
          </cell>
          <cell r="P174">
            <v>885038039099</v>
          </cell>
          <cell r="Q174">
            <v>9002761039092</v>
          </cell>
          <cell r="R174">
            <v>1</v>
          </cell>
          <cell r="S174">
            <v>4</v>
          </cell>
          <cell r="T174">
            <v>2.5</v>
          </cell>
          <cell r="U174" t="str">
            <v>n/a</v>
          </cell>
          <cell r="V174" t="str">
            <v>TW</v>
          </cell>
          <cell r="W174" t="str">
            <v>Compliant</v>
          </cell>
          <cell r="X174" t="str">
            <v>https://www.akg.com/Microphones/Microphone%20Accessories/6500H00330.html</v>
          </cell>
          <cell r="Y174">
            <v>172</v>
          </cell>
        </row>
        <row r="175">
          <cell r="A175" t="str">
            <v>6500H00340</v>
          </cell>
          <cell r="B175" t="str">
            <v>AKG</v>
          </cell>
          <cell r="C175" t="str">
            <v>Microlite Accessories</v>
          </cell>
          <cell r="D175" t="str">
            <v xml:space="preserve">MDA6 BD </v>
          </cell>
          <cell r="E175" t="str">
            <v>AT510000</v>
          </cell>
          <cell r="H175" t="str">
            <v xml:space="preserve">MDA6 BD </v>
          </cell>
          <cell r="I175" t="str">
            <v>Microlite Adapter Connector for Beyer Dynamic</v>
          </cell>
          <cell r="J175">
            <v>95</v>
          </cell>
          <cell r="K175">
            <v>95</v>
          </cell>
          <cell r="L175">
            <v>54.61</v>
          </cell>
          <cell r="P175">
            <v>885038039105</v>
          </cell>
          <cell r="Q175">
            <v>9002761039108</v>
          </cell>
          <cell r="R175">
            <v>1</v>
          </cell>
          <cell r="S175">
            <v>4</v>
          </cell>
          <cell r="T175">
            <v>2</v>
          </cell>
          <cell r="U175" t="str">
            <v>n/a</v>
          </cell>
          <cell r="V175" t="str">
            <v>TW</v>
          </cell>
          <cell r="W175" t="str">
            <v>Compliant</v>
          </cell>
          <cell r="X175" t="str">
            <v>https://www.akg.com/Microphones/Microphone%20Accessories/6500H00340.html</v>
          </cell>
          <cell r="Y175">
            <v>173</v>
          </cell>
        </row>
        <row r="176">
          <cell r="A176" t="str">
            <v>6500H00350</v>
          </cell>
          <cell r="B176" t="str">
            <v>AKG</v>
          </cell>
          <cell r="C176" t="str">
            <v>Microlite Accessories</v>
          </cell>
          <cell r="D176" t="str">
            <v xml:space="preserve">MDA7 LEC </v>
          </cell>
          <cell r="E176" t="str">
            <v>AT510000</v>
          </cell>
          <cell r="H176" t="str">
            <v xml:space="preserve">MDA7 LEC </v>
          </cell>
          <cell r="I176" t="str">
            <v>Microlite Adapter Connector for Lectrosonic</v>
          </cell>
          <cell r="J176">
            <v>95</v>
          </cell>
          <cell r="K176">
            <v>95</v>
          </cell>
          <cell r="L176">
            <v>54.62</v>
          </cell>
          <cell r="P176">
            <v>885038039112</v>
          </cell>
          <cell r="Q176">
            <v>9002761039115</v>
          </cell>
          <cell r="R176">
            <v>1</v>
          </cell>
          <cell r="S176">
            <v>4</v>
          </cell>
          <cell r="T176">
            <v>2.5</v>
          </cell>
          <cell r="U176" t="str">
            <v>n/a</v>
          </cell>
          <cell r="V176" t="str">
            <v>TW</v>
          </cell>
          <cell r="W176" t="str">
            <v>Compliant</v>
          </cell>
          <cell r="X176" t="str">
            <v>https://www.akg.com/Microphones/Microphone%20Accessories/6500H00350.html</v>
          </cell>
          <cell r="Y176">
            <v>174</v>
          </cell>
        </row>
        <row r="177">
          <cell r="A177" t="str">
            <v>6500H00410</v>
          </cell>
          <cell r="B177" t="str">
            <v>AKG</v>
          </cell>
          <cell r="C177" t="str">
            <v>Microlite Accessories</v>
          </cell>
          <cell r="D177" t="str">
            <v xml:space="preserve">H3 croco cable clip black 5 pack </v>
          </cell>
          <cell r="E177" t="str">
            <v>AT510000</v>
          </cell>
          <cell r="G177" t="str">
            <v>Limited Quantity</v>
          </cell>
          <cell r="H177" t="str">
            <v xml:space="preserve">H3 croco cable clip black 5 pack </v>
          </cell>
          <cell r="I177" t="str">
            <v>H3 Croco Cable Clip Black Color for Ear-hook/Headworn Microphone (Package of 5)</v>
          </cell>
          <cell r="J177">
            <v>85</v>
          </cell>
          <cell r="K177">
            <v>85</v>
          </cell>
          <cell r="L177">
            <v>58.981999999999999</v>
          </cell>
          <cell r="P177">
            <v>885038039174</v>
          </cell>
          <cell r="Q177">
            <v>9002761039177</v>
          </cell>
          <cell r="R177">
            <v>1</v>
          </cell>
          <cell r="S177">
            <v>4</v>
          </cell>
          <cell r="T177">
            <v>2.5</v>
          </cell>
          <cell r="U177" t="str">
            <v>n/a</v>
          </cell>
          <cell r="V177" t="str">
            <v>CN</v>
          </cell>
          <cell r="W177" t="str">
            <v>Non Compliant</v>
          </cell>
          <cell r="Y177">
            <v>175</v>
          </cell>
        </row>
        <row r="178">
          <cell r="A178" t="str">
            <v>6500H00360</v>
          </cell>
          <cell r="B178" t="str">
            <v>AKG</v>
          </cell>
          <cell r="C178" t="str">
            <v>Microlite Accessories</v>
          </cell>
          <cell r="D178" t="str">
            <v xml:space="preserve">MDPA Phantom Power adapter </v>
          </cell>
          <cell r="E178" t="str">
            <v>AT510000</v>
          </cell>
          <cell r="H178" t="str">
            <v xml:space="preserve">MDPA Phantom Power adapter </v>
          </cell>
          <cell r="I178" t="str">
            <v>Microlite Phantom Power Adapter</v>
          </cell>
          <cell r="J178">
            <v>125</v>
          </cell>
          <cell r="K178">
            <v>125</v>
          </cell>
          <cell r="L178">
            <v>86.42</v>
          </cell>
          <cell r="P178">
            <v>885038039129</v>
          </cell>
          <cell r="Q178">
            <v>9002761039122</v>
          </cell>
          <cell r="R178">
            <v>1</v>
          </cell>
          <cell r="S178">
            <v>4.5</v>
          </cell>
          <cell r="T178">
            <v>2.5</v>
          </cell>
          <cell r="U178" t="str">
            <v>n/a</v>
          </cell>
          <cell r="V178" t="str">
            <v>TW</v>
          </cell>
          <cell r="W178" t="str">
            <v>Compliant</v>
          </cell>
          <cell r="X178" t="str">
            <v>https://www.akg.com/Microphones/Microphone%20Accessories/6500H00360.html</v>
          </cell>
          <cell r="Y178">
            <v>176</v>
          </cell>
        </row>
        <row r="179">
          <cell r="A179" t="str">
            <v>6500H00370</v>
          </cell>
          <cell r="B179" t="str">
            <v>AKG</v>
          </cell>
          <cell r="C179" t="str">
            <v>Microlite Accessories</v>
          </cell>
          <cell r="D179" t="str">
            <v xml:space="preserve">H1 magnet clip black 5 pack </v>
          </cell>
          <cell r="E179" t="str">
            <v>AT510000</v>
          </cell>
          <cell r="H179" t="str">
            <v xml:space="preserve">H1 magnet clip black 5 pack </v>
          </cell>
          <cell r="I179" t="str">
            <v>H1 Magnet Clip Black Color for Lavailier Microphone (Package of 5)</v>
          </cell>
          <cell r="J179">
            <v>120</v>
          </cell>
          <cell r="K179">
            <v>120</v>
          </cell>
          <cell r="L179">
            <v>83.43</v>
          </cell>
          <cell r="P179">
            <v>885038039136</v>
          </cell>
          <cell r="Q179">
            <v>9002761039139</v>
          </cell>
          <cell r="R179">
            <v>1</v>
          </cell>
          <cell r="S179">
            <v>4</v>
          </cell>
          <cell r="T179">
            <v>3</v>
          </cell>
          <cell r="U179" t="str">
            <v>n/a</v>
          </cell>
          <cell r="V179" t="str">
            <v>TW</v>
          </cell>
          <cell r="W179" t="str">
            <v>Compliant</v>
          </cell>
          <cell r="X179" t="str">
            <v>https://www.akg.com/Microphones/Microphone%20Accessories/6500H00370.html</v>
          </cell>
          <cell r="Y179">
            <v>177</v>
          </cell>
        </row>
        <row r="180">
          <cell r="A180" t="str">
            <v>6500H00380</v>
          </cell>
          <cell r="B180" t="str">
            <v>AKG</v>
          </cell>
          <cell r="C180" t="str">
            <v>Microlite Accessories</v>
          </cell>
          <cell r="D180" t="str">
            <v xml:space="preserve">H1 magnet clip white 5 pack </v>
          </cell>
          <cell r="E180" t="str">
            <v>AT510000</v>
          </cell>
          <cell r="H180" t="str">
            <v xml:space="preserve">H1 magnet clip white 5 pack </v>
          </cell>
          <cell r="I180" t="str">
            <v>H1 Magnet Clip White Color for Lavailier Microphone (Package of 5)</v>
          </cell>
          <cell r="J180">
            <v>120</v>
          </cell>
          <cell r="K180">
            <v>120</v>
          </cell>
          <cell r="L180">
            <v>83.43</v>
          </cell>
          <cell r="P180">
            <v>885038039143</v>
          </cell>
          <cell r="Q180">
            <v>9002761039146</v>
          </cell>
          <cell r="R180">
            <v>1.01</v>
          </cell>
          <cell r="S180">
            <v>4</v>
          </cell>
          <cell r="T180">
            <v>2.5</v>
          </cell>
          <cell r="U180" t="str">
            <v>n/a</v>
          </cell>
          <cell r="V180" t="str">
            <v>TW</v>
          </cell>
          <cell r="W180" t="str">
            <v>Compliant</v>
          </cell>
          <cell r="X180" t="str">
            <v>https://www.akg.com/Microphones/Microphone%20Accessories/6500H00380.html</v>
          </cell>
          <cell r="Y180">
            <v>178</v>
          </cell>
        </row>
        <row r="181">
          <cell r="A181" t="str">
            <v>6500H00390</v>
          </cell>
          <cell r="B181" t="str">
            <v>AKG</v>
          </cell>
          <cell r="C181" t="str">
            <v>Microlite Accessories</v>
          </cell>
          <cell r="D181" t="str">
            <v xml:space="preserve">H2 croco clip black 5 pack </v>
          </cell>
          <cell r="E181" t="str">
            <v>AT510000</v>
          </cell>
          <cell r="H181" t="str">
            <v xml:space="preserve">H2 croco clip black 5 pack </v>
          </cell>
          <cell r="I181" t="str">
            <v>H2 Croco Clip Black Color for Lavailier Microphone (Package of 5)</v>
          </cell>
          <cell r="J181">
            <v>120</v>
          </cell>
          <cell r="K181">
            <v>120</v>
          </cell>
          <cell r="L181">
            <v>83.14</v>
          </cell>
          <cell r="P181">
            <v>885038039150</v>
          </cell>
          <cell r="Q181">
            <v>9002761039153</v>
          </cell>
          <cell r="R181">
            <v>1</v>
          </cell>
          <cell r="S181">
            <v>10</v>
          </cell>
          <cell r="T181">
            <v>2.5</v>
          </cell>
          <cell r="U181" t="str">
            <v>n/a</v>
          </cell>
          <cell r="V181" t="str">
            <v>TW</v>
          </cell>
          <cell r="W181" t="str">
            <v>Compliant</v>
          </cell>
          <cell r="X181" t="str">
            <v>https://www.akg.com/Microphones/Microphone%20Accessories/6500H00390.html</v>
          </cell>
          <cell r="Y181">
            <v>179</v>
          </cell>
        </row>
        <row r="182">
          <cell r="A182" t="str">
            <v>6500H00400</v>
          </cell>
          <cell r="B182" t="str">
            <v>AKG</v>
          </cell>
          <cell r="C182" t="str">
            <v>Microlite Accessories</v>
          </cell>
          <cell r="D182" t="str">
            <v xml:space="preserve">H2 croco clip white 5 pack </v>
          </cell>
          <cell r="E182" t="str">
            <v>AT510000</v>
          </cell>
          <cell r="H182" t="str">
            <v xml:space="preserve">H2 croco clip white 5 pack </v>
          </cell>
          <cell r="I182" t="str">
            <v>H2 Croco Clip Black Color for Lavailier Microphone (Package of 5)</v>
          </cell>
          <cell r="J182">
            <v>125</v>
          </cell>
          <cell r="K182">
            <v>125</v>
          </cell>
          <cell r="L182">
            <v>84.03</v>
          </cell>
          <cell r="P182">
            <v>885038039167</v>
          </cell>
          <cell r="Q182">
            <v>9002761039160</v>
          </cell>
          <cell r="R182">
            <v>17.5</v>
          </cell>
          <cell r="S182">
            <v>13</v>
          </cell>
          <cell r="T182">
            <v>11.5</v>
          </cell>
          <cell r="U182" t="str">
            <v>n/a</v>
          </cell>
          <cell r="V182" t="str">
            <v>TW</v>
          </cell>
          <cell r="W182" t="str">
            <v>Compliant</v>
          </cell>
          <cell r="X182" t="str">
            <v>https://www.akg.com/Microphones/Microphone%20Accessories/6500H00400.html</v>
          </cell>
          <cell r="Y182">
            <v>180</v>
          </cell>
        </row>
        <row r="183">
          <cell r="A183" t="str">
            <v>6500H00580</v>
          </cell>
          <cell r="B183" t="str">
            <v>AKG</v>
          </cell>
          <cell r="C183" t="str">
            <v>Microlite Accessories</v>
          </cell>
          <cell r="D183" t="str">
            <v>MUP82 10 pack</v>
          </cell>
          <cell r="E183" t="str">
            <v>AT510000</v>
          </cell>
          <cell r="H183" t="str">
            <v>MUP82 10 pack</v>
          </cell>
          <cell r="I183" t="str">
            <v>Make up protector for Omnidirectional (Package of 10)</v>
          </cell>
          <cell r="J183">
            <v>25</v>
          </cell>
          <cell r="K183">
            <v>25</v>
          </cell>
          <cell r="L183">
            <v>17.54</v>
          </cell>
          <cell r="P183">
            <v>885038039341</v>
          </cell>
          <cell r="Q183">
            <v>9002761039344</v>
          </cell>
          <cell r="R183">
            <v>1</v>
          </cell>
          <cell r="S183">
            <v>0.4</v>
          </cell>
          <cell r="T183">
            <v>2.5</v>
          </cell>
          <cell r="U183" t="str">
            <v>n/a</v>
          </cell>
          <cell r="V183" t="str">
            <v>TW</v>
          </cell>
          <cell r="W183" t="str">
            <v>Compliant</v>
          </cell>
          <cell r="X183" t="str">
            <v>https://www.akg.com/Microphones/Microphone%20Accessories/6500H00580.html</v>
          </cell>
          <cell r="Y183">
            <v>181</v>
          </cell>
        </row>
        <row r="184">
          <cell r="A184" t="str">
            <v>6500H00590</v>
          </cell>
          <cell r="B184" t="str">
            <v>AKG</v>
          </cell>
          <cell r="C184" t="str">
            <v>Microlite Accessories</v>
          </cell>
          <cell r="D184" t="str">
            <v xml:space="preserve">MUP81 10 pack </v>
          </cell>
          <cell r="E184" t="str">
            <v>AT510000</v>
          </cell>
          <cell r="H184" t="str">
            <v xml:space="preserve">MUP81 10 pack </v>
          </cell>
          <cell r="I184" t="str">
            <v>Make up protector for Cardioid (Package of 10)</v>
          </cell>
          <cell r="J184">
            <v>25</v>
          </cell>
          <cell r="K184">
            <v>25</v>
          </cell>
          <cell r="L184">
            <v>18.09</v>
          </cell>
          <cell r="P184">
            <v>885038039358</v>
          </cell>
          <cell r="Q184">
            <v>9002761039351</v>
          </cell>
          <cell r="R184">
            <v>1</v>
          </cell>
          <cell r="S184">
            <v>4</v>
          </cell>
          <cell r="T184">
            <v>2.5</v>
          </cell>
          <cell r="U184" t="str">
            <v>n/a</v>
          </cell>
          <cell r="V184" t="str">
            <v>TW</v>
          </cell>
          <cell r="W184" t="str">
            <v>Compliant</v>
          </cell>
          <cell r="X184" t="str">
            <v>https://www.akg.com/Microphones/Microphone%20Accessories/6500H00590.html</v>
          </cell>
          <cell r="Y184">
            <v>182</v>
          </cell>
        </row>
        <row r="185">
          <cell r="A185" t="str">
            <v>7615H06050</v>
          </cell>
          <cell r="B185" t="str">
            <v>AKG</v>
          </cell>
          <cell r="C185" t="str">
            <v>Accessories</v>
          </cell>
          <cell r="D185" t="str">
            <v>RMU40 PRO UPGRADE ***</v>
          </cell>
          <cell r="E185" t="str">
            <v>JBL025</v>
          </cell>
          <cell r="H185" t="str">
            <v>Accessories</v>
          </cell>
          <cell r="I185" t="str">
            <v>Rack mount kit for Perception Wireless 45, 450, 470, DMS70 Dual (DSR70 Q receiver has its own rack-brackets included)</v>
          </cell>
          <cell r="J185">
            <v>50</v>
          </cell>
          <cell r="K185">
            <v>41</v>
          </cell>
          <cell r="L185">
            <v>30.37</v>
          </cell>
          <cell r="P185">
            <v>885038039617</v>
          </cell>
          <cell r="Q185">
            <v>9002761039610</v>
          </cell>
          <cell r="R185">
            <v>2</v>
          </cell>
          <cell r="S185">
            <v>10.5</v>
          </cell>
          <cell r="T185">
            <v>5</v>
          </cell>
          <cell r="U185">
            <v>2.8</v>
          </cell>
          <cell r="V185" t="str">
            <v>CN</v>
          </cell>
          <cell r="W185" t="str">
            <v>Non Compliant</v>
          </cell>
          <cell r="X185" t="str">
            <v>https://www.akg.com/Wireless/Wireless%20Accessories/RMU40pro.html?dwvar_RMU40pro_color=Black-GLOBAL-Current#q=7615H06050&amp;start=1</v>
          </cell>
          <cell r="Y185">
            <v>183</v>
          </cell>
        </row>
        <row r="186">
          <cell r="A186" t="str">
            <v>2955H00480</v>
          </cell>
          <cell r="B186" t="str">
            <v>AKG</v>
          </cell>
          <cell r="C186" t="str">
            <v>Accessories</v>
          </cell>
          <cell r="D186" t="str">
            <v>MK HS MiniJack</v>
          </cell>
          <cell r="E186" t="str">
            <v>AT210030</v>
          </cell>
          <cell r="H186" t="str">
            <v>Cable</v>
          </cell>
          <cell r="I186" t="str">
            <v>Headset cable for PC, Conferencing (1/8"mini jack, 1/8"mini jack)</v>
          </cell>
          <cell r="J186">
            <v>48.75</v>
          </cell>
          <cell r="K186">
            <v>45</v>
          </cell>
          <cell r="L186">
            <v>30</v>
          </cell>
          <cell r="P186">
            <v>885038028932</v>
          </cell>
          <cell r="Q186">
            <v>9002761028935</v>
          </cell>
          <cell r="R186">
            <v>1</v>
          </cell>
          <cell r="S186">
            <v>5</v>
          </cell>
          <cell r="T186">
            <v>5</v>
          </cell>
          <cell r="U186">
            <v>0.8</v>
          </cell>
          <cell r="V186" t="str">
            <v>CN</v>
          </cell>
          <cell r="W186" t="str">
            <v>Non Compliant</v>
          </cell>
          <cell r="X186" t="str">
            <v>https://www.akg.com/Headphones/Headphone-Accessories/2955H00480.html</v>
          </cell>
          <cell r="Y186">
            <v>184</v>
          </cell>
        </row>
        <row r="187">
          <cell r="A187" t="str">
            <v>6000H60010</v>
          </cell>
          <cell r="B187" t="str">
            <v>AKG</v>
          </cell>
          <cell r="C187" t="str">
            <v>Accessories</v>
          </cell>
          <cell r="D187" t="str">
            <v>SA60</v>
          </cell>
          <cell r="E187" t="str">
            <v>AT510000</v>
          </cell>
          <cell r="H187" t="str">
            <v>Accessories</v>
          </cell>
          <cell r="I187" t="str">
            <v>Stand adapter for straight shaft mics &amp; GN*E*</v>
          </cell>
          <cell r="J187">
            <v>43.75</v>
          </cell>
          <cell r="K187">
            <v>35</v>
          </cell>
          <cell r="L187">
            <v>23.8</v>
          </cell>
          <cell r="P187">
            <v>885038007869</v>
          </cell>
          <cell r="Q187">
            <v>9002761007862</v>
          </cell>
          <cell r="R187">
            <v>7</v>
          </cell>
          <cell r="S187">
            <v>3</v>
          </cell>
          <cell r="T187">
            <v>2.5</v>
          </cell>
          <cell r="U187">
            <v>7</v>
          </cell>
          <cell r="V187" t="str">
            <v>AT</v>
          </cell>
          <cell r="W187" t="str">
            <v>Compliant</v>
          </cell>
          <cell r="X187" t="str">
            <v>https://www.akg.com/Microphones/Microphone%20Accessories/6000H60010.html</v>
          </cell>
          <cell r="Y187">
            <v>185</v>
          </cell>
        </row>
        <row r="188">
          <cell r="A188" t="str">
            <v>6000H63010</v>
          </cell>
          <cell r="B188" t="str">
            <v>AKG</v>
          </cell>
          <cell r="C188" t="str">
            <v>Accessories</v>
          </cell>
          <cell r="D188" t="str">
            <v>SA63</v>
          </cell>
          <cell r="E188" t="str">
            <v>AT410090</v>
          </cell>
          <cell r="H188" t="str">
            <v>Accessories</v>
          </cell>
          <cell r="I188" t="str">
            <v>Stand adapter for C 1000 S incl. LED and/or WMS handheld transmitters</v>
          </cell>
          <cell r="J188">
            <v>48.75</v>
          </cell>
          <cell r="K188">
            <v>39</v>
          </cell>
          <cell r="L188">
            <v>29.7</v>
          </cell>
          <cell r="P188">
            <v>885038008293</v>
          </cell>
          <cell r="Q188">
            <v>9002761008296</v>
          </cell>
          <cell r="R188">
            <v>3</v>
          </cell>
          <cell r="S188">
            <v>2.5</v>
          </cell>
          <cell r="T188">
            <v>7</v>
          </cell>
          <cell r="U188">
            <v>7</v>
          </cell>
          <cell r="V188" t="str">
            <v>AT</v>
          </cell>
          <cell r="W188" t="str">
            <v>Compliant</v>
          </cell>
          <cell r="X188" t="str">
            <v>https://www.akg.com/Microphones/Microphone%20Accessories/6000H63010.html</v>
          </cell>
          <cell r="Y188">
            <v>186</v>
          </cell>
        </row>
        <row r="189">
          <cell r="A189" t="str">
            <v>6000H05710</v>
          </cell>
          <cell r="B189" t="str">
            <v>AKG</v>
          </cell>
          <cell r="C189" t="str">
            <v>Accessories</v>
          </cell>
          <cell r="D189" t="str">
            <v>H50</v>
          </cell>
          <cell r="E189" t="str">
            <v>AT210090</v>
          </cell>
          <cell r="H189" t="str">
            <v>Accessories</v>
          </cell>
          <cell r="I189" t="str">
            <v>Stereo bar</v>
          </cell>
          <cell r="J189">
            <v>36.25</v>
          </cell>
          <cell r="K189">
            <v>29</v>
          </cell>
          <cell r="L189">
            <v>20.25</v>
          </cell>
          <cell r="P189">
            <v>885038005384</v>
          </cell>
          <cell r="Q189">
            <v>9002761005387</v>
          </cell>
          <cell r="R189">
            <v>3</v>
          </cell>
          <cell r="S189">
            <v>4</v>
          </cell>
          <cell r="T189">
            <v>5</v>
          </cell>
          <cell r="U189" t="str">
            <v>n/a</v>
          </cell>
          <cell r="V189" t="str">
            <v>DE</v>
          </cell>
          <cell r="W189" t="str">
            <v>Compliant</v>
          </cell>
          <cell r="X189" t="str">
            <v>https://www.akg.com/Microphones/Microphone%20Accessories/6000H05710.html</v>
          </cell>
          <cell r="Y189">
            <v>187</v>
          </cell>
        </row>
        <row r="190">
          <cell r="A190" t="str">
            <v>6000H10080</v>
          </cell>
          <cell r="B190" t="str">
            <v>AKG</v>
          </cell>
          <cell r="C190" t="str">
            <v>Accessories</v>
          </cell>
          <cell r="D190" t="str">
            <v>EK300</v>
          </cell>
          <cell r="E190" t="str">
            <v>AT210090</v>
          </cell>
          <cell r="H190" t="str">
            <v>Cable</v>
          </cell>
          <cell r="I190" t="str">
            <v>Standard 3 m (10 ft.) cable mini XLR/mini jack (1/8")</v>
          </cell>
          <cell r="J190">
            <v>48.75</v>
          </cell>
          <cell r="K190">
            <v>45</v>
          </cell>
          <cell r="L190">
            <v>32.299999999999997</v>
          </cell>
          <cell r="P190">
            <v>885038006800</v>
          </cell>
          <cell r="Q190">
            <v>9002761006803</v>
          </cell>
          <cell r="R190">
            <v>2</v>
          </cell>
          <cell r="S190">
            <v>4</v>
          </cell>
          <cell r="T190">
            <v>6</v>
          </cell>
          <cell r="U190">
            <v>1.4</v>
          </cell>
          <cell r="V190" t="str">
            <v>CN</v>
          </cell>
          <cell r="W190" t="str">
            <v>Non Compliant</v>
          </cell>
          <cell r="X190" t="str">
            <v>https://www.akg.com/Headphones/Headphone-Accessories/6000H10080.html</v>
          </cell>
          <cell r="Y190">
            <v>188</v>
          </cell>
        </row>
        <row r="191">
          <cell r="A191" t="str">
            <v>6500H00430</v>
          </cell>
          <cell r="B191" t="str">
            <v>AKG</v>
          </cell>
          <cell r="C191" t="str">
            <v>Microlite Accessories</v>
          </cell>
          <cell r="D191" t="str">
            <v>W81 white foam 10 pack</v>
          </cell>
          <cell r="E191" t="str">
            <v>AT510000</v>
          </cell>
          <cell r="H191" t="str">
            <v>W81 white foam 10 pack</v>
          </cell>
          <cell r="I191" t="str">
            <v>Foam Windscreen White Color for Cardioid (Package of 10)</v>
          </cell>
          <cell r="J191">
            <v>45</v>
          </cell>
          <cell r="K191">
            <v>45</v>
          </cell>
          <cell r="L191">
            <v>26.93</v>
          </cell>
          <cell r="P191">
            <v>885038039198</v>
          </cell>
          <cell r="Q191">
            <v>9002761039191</v>
          </cell>
          <cell r="R191">
            <v>2</v>
          </cell>
          <cell r="S191">
            <v>10</v>
          </cell>
          <cell r="T191">
            <v>6</v>
          </cell>
          <cell r="U191" t="str">
            <v>n/a</v>
          </cell>
          <cell r="V191" t="str">
            <v>TW</v>
          </cell>
          <cell r="W191" t="str">
            <v>Compliant</v>
          </cell>
          <cell r="X191" t="str">
            <v>https://www.akg.com/support-product-detail.html#prod=W81group</v>
          </cell>
          <cell r="Y191">
            <v>189</v>
          </cell>
        </row>
        <row r="192">
          <cell r="A192" t="str">
            <v>6500H00450</v>
          </cell>
          <cell r="B192" t="str">
            <v>AKG</v>
          </cell>
          <cell r="C192" t="str">
            <v>Microlite Accessories</v>
          </cell>
          <cell r="D192" t="str">
            <v xml:space="preserve">W82 cocoa foam 10 pack </v>
          </cell>
          <cell r="E192" t="str">
            <v>AT510000</v>
          </cell>
          <cell r="H192" t="str">
            <v xml:space="preserve">W82 cocoa foam 10 pack </v>
          </cell>
          <cell r="I192" t="str">
            <v>Foam Windscreen Cocoa Color for Omnidirection (Package of 10)</v>
          </cell>
          <cell r="J192">
            <v>45</v>
          </cell>
          <cell r="K192">
            <v>45</v>
          </cell>
          <cell r="L192">
            <v>26.84</v>
          </cell>
          <cell r="P192">
            <v>885038039211</v>
          </cell>
          <cell r="Q192">
            <v>9002761039214</v>
          </cell>
          <cell r="R192">
            <v>1</v>
          </cell>
          <cell r="S192">
            <v>4</v>
          </cell>
          <cell r="T192">
            <v>2</v>
          </cell>
          <cell r="U192" t="str">
            <v>n/a</v>
          </cell>
          <cell r="V192" t="str">
            <v>TW</v>
          </cell>
          <cell r="W192" t="str">
            <v>Compliant</v>
          </cell>
          <cell r="X192" t="str">
            <v>https://www.akg.com/Microphones/Microphone%20Accessories/6500H00450.html</v>
          </cell>
          <cell r="Y192">
            <v>190</v>
          </cell>
        </row>
        <row r="193">
          <cell r="A193" t="str">
            <v>6500H00460</v>
          </cell>
          <cell r="B193" t="str">
            <v>AKG</v>
          </cell>
          <cell r="C193" t="str">
            <v>Microlite Accessories</v>
          </cell>
          <cell r="D193" t="str">
            <v xml:space="preserve">W81 black foam 10 pack </v>
          </cell>
          <cell r="E193" t="str">
            <v>AT510000</v>
          </cell>
          <cell r="H193" t="str">
            <v xml:space="preserve">W81 black foam 10 pack </v>
          </cell>
          <cell r="I193" t="str">
            <v>Foam Windscreen Black Color for Cardioid (Package of 10)</v>
          </cell>
          <cell r="J193">
            <v>45</v>
          </cell>
          <cell r="K193">
            <v>45</v>
          </cell>
          <cell r="L193">
            <v>26.62</v>
          </cell>
          <cell r="P193">
            <v>885038039228</v>
          </cell>
          <cell r="Q193">
            <v>9002761039221</v>
          </cell>
          <cell r="R193">
            <v>1</v>
          </cell>
          <cell r="S193">
            <v>4</v>
          </cell>
          <cell r="T193">
            <v>2.5</v>
          </cell>
          <cell r="U193" t="str">
            <v>n/a</v>
          </cell>
          <cell r="V193" t="str">
            <v>TW</v>
          </cell>
          <cell r="W193" t="str">
            <v>Compliant</v>
          </cell>
          <cell r="X193" t="str">
            <v>https://www.akg.com/Microphones/Microphone%20Accessories/6500H00460.html</v>
          </cell>
          <cell r="Y193">
            <v>191</v>
          </cell>
        </row>
        <row r="194">
          <cell r="A194" t="str">
            <v>6500H00540</v>
          </cell>
          <cell r="B194" t="str">
            <v>AKG</v>
          </cell>
          <cell r="C194" t="str">
            <v>Microlite Accessories</v>
          </cell>
          <cell r="D194" t="str">
            <v xml:space="preserve">WM81 black wiremesh 5 pack </v>
          </cell>
          <cell r="E194" t="str">
            <v>AT510000</v>
          </cell>
          <cell r="H194" t="str">
            <v xml:space="preserve">WM81 black wiremesh 5 pack </v>
          </cell>
          <cell r="I194" t="str">
            <v>Wire Mesh Cap Black Color for Cardioid (Package of 10)</v>
          </cell>
          <cell r="J194">
            <v>100</v>
          </cell>
          <cell r="K194">
            <v>100</v>
          </cell>
          <cell r="L194">
            <v>65</v>
          </cell>
          <cell r="P194">
            <v>885038039303</v>
          </cell>
          <cell r="Q194">
            <v>9002761039306</v>
          </cell>
          <cell r="R194">
            <v>4.5</v>
          </cell>
          <cell r="S194">
            <v>2.5</v>
          </cell>
          <cell r="T194">
            <v>1</v>
          </cell>
          <cell r="U194" t="str">
            <v>n/a</v>
          </cell>
          <cell r="V194" t="str">
            <v>TW</v>
          </cell>
          <cell r="W194" t="str">
            <v>Compliant</v>
          </cell>
          <cell r="X194" t="str">
            <v>https://www.akg.com/support-product-detail.html#prod=WM81group</v>
          </cell>
          <cell r="Y194">
            <v>192</v>
          </cell>
        </row>
        <row r="195">
          <cell r="A195" t="str">
            <v>6500H00550</v>
          </cell>
          <cell r="B195" t="str">
            <v>AKG</v>
          </cell>
          <cell r="C195" t="str">
            <v>Microlite Accessories</v>
          </cell>
          <cell r="D195" t="str">
            <v xml:space="preserve">WM81 white wiremesh 5 pack </v>
          </cell>
          <cell r="E195" t="str">
            <v>AT510000</v>
          </cell>
          <cell r="H195" t="str">
            <v xml:space="preserve">WM81 white wiremesh 5 pack </v>
          </cell>
          <cell r="I195" t="str">
            <v>Wire Mesh Cap White Color for Cardioid (Package of 10)</v>
          </cell>
          <cell r="J195">
            <v>100</v>
          </cell>
          <cell r="K195">
            <v>100</v>
          </cell>
          <cell r="L195">
            <v>65.05</v>
          </cell>
          <cell r="P195">
            <v>885038039310</v>
          </cell>
          <cell r="Q195">
            <v>9002761039313</v>
          </cell>
          <cell r="R195">
            <v>1</v>
          </cell>
          <cell r="S195">
            <v>4</v>
          </cell>
          <cell r="T195">
            <v>2.5</v>
          </cell>
          <cell r="U195" t="str">
            <v>n/a</v>
          </cell>
          <cell r="V195" t="str">
            <v>TW</v>
          </cell>
          <cell r="W195" t="str">
            <v>Compliant</v>
          </cell>
          <cell r="X195" t="str">
            <v>https://www.akg.com/Microphones/Microphone%20Accessories/6500H00550.html</v>
          </cell>
          <cell r="Y195">
            <v>193</v>
          </cell>
        </row>
        <row r="196">
          <cell r="A196" t="str">
            <v>6500H00560</v>
          </cell>
          <cell r="B196" t="str">
            <v>AKG</v>
          </cell>
          <cell r="C196" t="str">
            <v>Microlite Accessories</v>
          </cell>
          <cell r="D196" t="str">
            <v xml:space="preserve">WM81 beige wiremesh 5 pack </v>
          </cell>
          <cell r="E196" t="str">
            <v>AT510000</v>
          </cell>
          <cell r="H196" t="str">
            <v xml:space="preserve">WM81 beige wiremesh 5 pack </v>
          </cell>
          <cell r="I196" t="str">
            <v>Wire Mesh Cap Beige Color for Cardioid (Package of 10)</v>
          </cell>
          <cell r="J196">
            <v>100</v>
          </cell>
          <cell r="K196">
            <v>100</v>
          </cell>
          <cell r="L196">
            <v>65.03</v>
          </cell>
          <cell r="P196">
            <v>885038039327</v>
          </cell>
          <cell r="Q196">
            <v>9002761039320</v>
          </cell>
          <cell r="R196">
            <v>1</v>
          </cell>
          <cell r="S196">
            <v>4</v>
          </cell>
          <cell r="T196">
            <v>2.5</v>
          </cell>
          <cell r="U196" t="str">
            <v>n/a</v>
          </cell>
          <cell r="V196" t="str">
            <v>TW</v>
          </cell>
          <cell r="W196" t="str">
            <v>Compliant</v>
          </cell>
          <cell r="X196" t="str">
            <v>https://www.akg.com/Microphones/Microphone%20Accessories/6500H00560.html</v>
          </cell>
          <cell r="Y196">
            <v>194</v>
          </cell>
        </row>
        <row r="197">
          <cell r="A197" t="str">
            <v>6500H00570</v>
          </cell>
          <cell r="B197" t="str">
            <v>AKG</v>
          </cell>
          <cell r="C197" t="str">
            <v>Microlite Accessories</v>
          </cell>
          <cell r="D197" t="str">
            <v xml:space="preserve">WM81 cocoa wiremesh 5 pack </v>
          </cell>
          <cell r="E197" t="str">
            <v>AT510000</v>
          </cell>
          <cell r="H197" t="str">
            <v xml:space="preserve">WM81 cocoa wiremesh 5 pack </v>
          </cell>
          <cell r="I197" t="str">
            <v>Wire Mesh Cap Cocoa Color for Cardioid (Package of 10)</v>
          </cell>
          <cell r="J197">
            <v>100</v>
          </cell>
          <cell r="K197">
            <v>100</v>
          </cell>
          <cell r="L197">
            <v>65</v>
          </cell>
          <cell r="P197">
            <v>885038039334</v>
          </cell>
          <cell r="Q197">
            <v>9002761039337</v>
          </cell>
          <cell r="R197">
            <v>1</v>
          </cell>
          <cell r="S197">
            <v>4</v>
          </cell>
          <cell r="T197">
            <v>2.5</v>
          </cell>
          <cell r="U197" t="str">
            <v>n/a</v>
          </cell>
          <cell r="V197" t="str">
            <v>TW</v>
          </cell>
          <cell r="W197" t="str">
            <v>Compliant</v>
          </cell>
          <cell r="X197" t="str">
            <v>https://www.akg.com/Microphones/Microphone%20Accessories/6500H00570.html</v>
          </cell>
          <cell r="Y197">
            <v>195</v>
          </cell>
        </row>
        <row r="198">
          <cell r="A198" t="str">
            <v>6500H00470</v>
          </cell>
          <cell r="B198" t="str">
            <v>AKG</v>
          </cell>
          <cell r="C198" t="str">
            <v>Microlite Accessories</v>
          </cell>
          <cell r="D198" t="str">
            <v xml:space="preserve">W81 beige foam 10 pack </v>
          </cell>
          <cell r="E198" t="str">
            <v>AT510000</v>
          </cell>
          <cell r="H198" t="str">
            <v xml:space="preserve">W81 beige foam 10 pack </v>
          </cell>
          <cell r="I198" t="str">
            <v>Foam Windscreen Beige Color for Cardioid (Package of 10)</v>
          </cell>
          <cell r="J198">
            <v>45</v>
          </cell>
          <cell r="K198">
            <v>45</v>
          </cell>
          <cell r="L198">
            <v>26.64</v>
          </cell>
          <cell r="P198">
            <v>885038039235</v>
          </cell>
          <cell r="Q198">
            <v>9002761039238</v>
          </cell>
          <cell r="R198">
            <v>1</v>
          </cell>
          <cell r="S198">
            <v>4.25</v>
          </cell>
          <cell r="T198">
            <v>2.25</v>
          </cell>
          <cell r="U198" t="str">
            <v>n/a</v>
          </cell>
          <cell r="V198" t="str">
            <v>TW</v>
          </cell>
          <cell r="W198" t="str">
            <v>Compliant</v>
          </cell>
          <cell r="X198" t="str">
            <v>https://www.akg.com/Microphones/Microphone%20Accessories/6500H00470.html</v>
          </cell>
          <cell r="Y198">
            <v>196</v>
          </cell>
        </row>
        <row r="199">
          <cell r="A199" t="str">
            <v>6500H00480</v>
          </cell>
          <cell r="B199" t="str">
            <v>AKG</v>
          </cell>
          <cell r="C199" t="str">
            <v>Microlite Accessories</v>
          </cell>
          <cell r="D199" t="str">
            <v xml:space="preserve">W82 white foam 10 pack </v>
          </cell>
          <cell r="E199" t="str">
            <v>AT510000</v>
          </cell>
          <cell r="H199" t="str">
            <v xml:space="preserve">W82 white foam 10 pack </v>
          </cell>
          <cell r="I199" t="str">
            <v>Foam Windscreen White Color for Omnidirection (Package of 10)</v>
          </cell>
          <cell r="J199">
            <v>45</v>
          </cell>
          <cell r="K199">
            <v>45</v>
          </cell>
          <cell r="L199">
            <v>26.62</v>
          </cell>
          <cell r="P199">
            <v>885038039242</v>
          </cell>
          <cell r="Q199">
            <v>9002761039245</v>
          </cell>
          <cell r="R199">
            <v>1</v>
          </cell>
          <cell r="S199">
            <v>4</v>
          </cell>
          <cell r="T199">
            <v>2.5</v>
          </cell>
          <cell r="U199" t="str">
            <v>n/a</v>
          </cell>
          <cell r="V199" t="str">
            <v>TW</v>
          </cell>
          <cell r="W199" t="str">
            <v>Compliant</v>
          </cell>
          <cell r="X199" t="str">
            <v>https://www.akg.com/Microphones/Microphone%20Accessories/6500H00480.html</v>
          </cell>
          <cell r="Y199">
            <v>197</v>
          </cell>
        </row>
        <row r="200">
          <cell r="A200" t="str">
            <v>3244Z00010</v>
          </cell>
          <cell r="B200" t="str">
            <v>AKG</v>
          </cell>
          <cell r="D200" t="str">
            <v>Microlite Demo Kit</v>
          </cell>
          <cell r="I200" t="str">
            <v>Microlite Demo Kit</v>
          </cell>
          <cell r="J200">
            <v>3199</v>
          </cell>
          <cell r="K200">
            <v>3199</v>
          </cell>
          <cell r="L200">
            <v>1279</v>
          </cell>
          <cell r="P200">
            <v>885038040118</v>
          </cell>
          <cell r="V200" t="str">
            <v>MX</v>
          </cell>
          <cell r="W200" t="str">
            <v>Compliant</v>
          </cell>
          <cell r="X200" t="str">
            <v>https://www.akg.com/microlite-series.html</v>
          </cell>
          <cell r="Y200">
            <v>198</v>
          </cell>
        </row>
        <row r="201">
          <cell r="A201" t="str">
            <v>Wireless</v>
          </cell>
          <cell r="B201" t="str">
            <v>AKG</v>
          </cell>
          <cell r="Y201">
            <v>199</v>
          </cell>
        </row>
        <row r="202">
          <cell r="A202" t="str">
            <v>Perception</v>
          </cell>
          <cell r="B202" t="str">
            <v>AKG</v>
          </cell>
          <cell r="Y202">
            <v>200</v>
          </cell>
        </row>
        <row r="203">
          <cell r="A203" t="str">
            <v>3245H00010</v>
          </cell>
          <cell r="B203" t="str">
            <v>AKG</v>
          </cell>
          <cell r="C203" t="str">
            <v>Wireless Mics</v>
          </cell>
          <cell r="D203" t="str">
            <v>SR45 BD A</v>
          </cell>
          <cell r="E203" t="str">
            <v>AT900000</v>
          </cell>
          <cell r="H203" t="str">
            <v>Wireless Microphone System 45</v>
          </cell>
          <cell r="I203" t="str">
            <v>Receiver, Perception Wireless 45 single component</v>
          </cell>
          <cell r="J203">
            <v>225</v>
          </cell>
          <cell r="K203">
            <v>180</v>
          </cell>
          <cell r="L203">
            <v>133.01</v>
          </cell>
          <cell r="P203">
            <v>885038027669</v>
          </cell>
          <cell r="Q203">
            <v>9002761027662</v>
          </cell>
          <cell r="R203">
            <v>3</v>
          </cell>
          <cell r="S203">
            <v>14</v>
          </cell>
          <cell r="T203">
            <v>9.5</v>
          </cell>
          <cell r="U203">
            <v>2.6</v>
          </cell>
          <cell r="V203" t="str">
            <v>CN</v>
          </cell>
          <cell r="W203" t="str">
            <v>Non Compliant</v>
          </cell>
          <cell r="X203" t="str">
            <v>https://www.akg.com/Wireless/wireless-components/3245H00010.html</v>
          </cell>
          <cell r="Y203">
            <v>201</v>
          </cell>
        </row>
        <row r="204">
          <cell r="A204" t="str">
            <v>3246H00010</v>
          </cell>
          <cell r="B204" t="str">
            <v>AKG</v>
          </cell>
          <cell r="C204" t="str">
            <v>Wireless Mics</v>
          </cell>
          <cell r="D204" t="str">
            <v>HT45 BD A</v>
          </cell>
          <cell r="E204" t="str">
            <v>AT610000</v>
          </cell>
          <cell r="H204" t="str">
            <v>Wireless Microphone System 45</v>
          </cell>
          <cell r="I204" t="str">
            <v>Handheld transmitter - Perception Wireless 45 single component, SA45 included</v>
          </cell>
          <cell r="J204">
            <v>212.5</v>
          </cell>
          <cell r="K204">
            <v>170</v>
          </cell>
          <cell r="L204">
            <v>129.12</v>
          </cell>
          <cell r="P204">
            <v>885038027737</v>
          </cell>
          <cell r="Q204">
            <v>9002761027730</v>
          </cell>
          <cell r="R204">
            <v>5</v>
          </cell>
          <cell r="S204">
            <v>15</v>
          </cell>
          <cell r="T204">
            <v>10</v>
          </cell>
          <cell r="U204">
            <v>2.6</v>
          </cell>
          <cell r="V204" t="str">
            <v>CN</v>
          </cell>
          <cell r="W204" t="str">
            <v>Non Compliant</v>
          </cell>
          <cell r="X204" t="str">
            <v>https://www.akg.com/Wireless/wireless-components/3246H00010.html</v>
          </cell>
          <cell r="Y204">
            <v>202</v>
          </cell>
        </row>
        <row r="205">
          <cell r="A205" t="str">
            <v>3247H00010</v>
          </cell>
          <cell r="B205" t="str">
            <v>AKG</v>
          </cell>
          <cell r="C205" t="str">
            <v>Wireless Mics</v>
          </cell>
          <cell r="D205" t="str">
            <v>PT45 BD A</v>
          </cell>
          <cell r="E205" t="str">
            <v>AT610000</v>
          </cell>
          <cell r="H205" t="str">
            <v>Wireless Microphone System 45</v>
          </cell>
          <cell r="I205" t="str">
            <v>Pocket transmitter, Perception Wireless 45 single component</v>
          </cell>
          <cell r="J205">
            <v>287.5</v>
          </cell>
          <cell r="K205">
            <v>230</v>
          </cell>
          <cell r="L205">
            <v>135.5</v>
          </cell>
          <cell r="P205">
            <v>885038027805</v>
          </cell>
          <cell r="Q205">
            <v>9002761027808</v>
          </cell>
          <cell r="R205">
            <v>9.5</v>
          </cell>
          <cell r="S205">
            <v>14</v>
          </cell>
          <cell r="T205">
            <v>2.5</v>
          </cell>
          <cell r="U205">
            <v>2.6</v>
          </cell>
          <cell r="V205" t="str">
            <v>CN</v>
          </cell>
          <cell r="W205" t="str">
            <v>Non Compliant</v>
          </cell>
          <cell r="X205" t="str">
            <v>https://www.akg.com/Wireless/wireless-components/3247H00010.html</v>
          </cell>
          <cell r="Y205">
            <v>203</v>
          </cell>
        </row>
        <row r="206">
          <cell r="A206" t="str">
            <v>3248X00010</v>
          </cell>
          <cell r="B206" t="str">
            <v>AKG</v>
          </cell>
          <cell r="C206" t="str">
            <v>Wireless Mics</v>
          </cell>
          <cell r="D206" t="str">
            <v>Perception Wireless 45 Sports Set BD A</v>
          </cell>
          <cell r="E206" t="str">
            <v>AT610000</v>
          </cell>
          <cell r="H206" t="str">
            <v>Wireless Microphone System 45</v>
          </cell>
          <cell r="I206" t="str">
            <v xml:space="preserve">Frequency agile wireless microphone system including SR45 Stationary Receiver, PT45 Pocket Transmitter, SMPS Switched Mode Power Supply (EU/US/UK), C544L Headworn Microphone, 1 AA Battery </v>
          </cell>
          <cell r="J206">
            <v>375</v>
          </cell>
          <cell r="K206">
            <v>300</v>
          </cell>
          <cell r="L206">
            <v>225.8</v>
          </cell>
          <cell r="O206">
            <v>5</v>
          </cell>
          <cell r="P206">
            <v>885038027874</v>
          </cell>
          <cell r="Q206">
            <v>9002761027877</v>
          </cell>
          <cell r="R206">
            <v>4</v>
          </cell>
          <cell r="S206">
            <v>17</v>
          </cell>
          <cell r="T206">
            <v>13</v>
          </cell>
          <cell r="U206">
            <v>3.2</v>
          </cell>
          <cell r="V206" t="str">
            <v>CN</v>
          </cell>
          <cell r="W206" t="str">
            <v>Non Compliant</v>
          </cell>
          <cell r="X206" t="str">
            <v>https://www.akg.com/Wireless/wireless-components/3248X00010.html</v>
          </cell>
          <cell r="Y206">
            <v>204</v>
          </cell>
        </row>
        <row r="207">
          <cell r="A207" t="str">
            <v>3249H00010</v>
          </cell>
          <cell r="B207" t="str">
            <v>AKG</v>
          </cell>
          <cell r="C207" t="str">
            <v>Wireless Mics</v>
          </cell>
          <cell r="D207" t="str">
            <v>Perception Wireless 45 Pres Set BD A</v>
          </cell>
          <cell r="E207" t="str">
            <v>AT610000</v>
          </cell>
          <cell r="H207" t="str">
            <v>Wireless Microphone System 45</v>
          </cell>
          <cell r="I207" t="str">
            <v xml:space="preserve">Frequency agile wireless microphone system including SR45 Stationary Receiver, PT45 Pocket Transmitter, SMPS Switched Mode Power Supply (EU/US/UK), CK99 Lavalier Microphone, 1 AA Battery </v>
          </cell>
          <cell r="J207">
            <v>375</v>
          </cell>
          <cell r="K207">
            <v>300</v>
          </cell>
          <cell r="L207">
            <v>225.85</v>
          </cell>
          <cell r="O207">
            <v>5</v>
          </cell>
          <cell r="P207">
            <v>885038027942</v>
          </cell>
          <cell r="Q207">
            <v>9002761027945</v>
          </cell>
          <cell r="R207">
            <v>3</v>
          </cell>
          <cell r="S207">
            <v>13</v>
          </cell>
          <cell r="T207">
            <v>17</v>
          </cell>
          <cell r="U207">
            <v>3.2</v>
          </cell>
          <cell r="V207" t="str">
            <v>CN</v>
          </cell>
          <cell r="W207" t="str">
            <v>Non Compliant</v>
          </cell>
          <cell r="X207" t="str">
            <v>https://www.akg.com/Wireless/wireless-components/3249H00010.html</v>
          </cell>
          <cell r="Y207">
            <v>205</v>
          </cell>
        </row>
        <row r="208">
          <cell r="A208" t="str">
            <v>3250H00010</v>
          </cell>
          <cell r="B208" t="str">
            <v>AKG</v>
          </cell>
          <cell r="C208" t="str">
            <v>Wireless Mics</v>
          </cell>
          <cell r="D208" t="str">
            <v>Perception Wireless 45 Instr Set BD A</v>
          </cell>
          <cell r="E208" t="str">
            <v>AT610000</v>
          </cell>
          <cell r="H208" t="str">
            <v>Wireless Microphone System 45</v>
          </cell>
          <cell r="I208" t="str">
            <v>Frequency agile wireless microphone system including SR45 Stationary Receiver, PT45 Pocket Transmitter, SMPS Switched Mode Power Supply (EU/US/UK), Instrument Cable, 1 AA Battery</v>
          </cell>
          <cell r="J208">
            <v>275</v>
          </cell>
          <cell r="K208">
            <v>220</v>
          </cell>
          <cell r="L208">
            <v>159.25</v>
          </cell>
          <cell r="O208">
            <v>5</v>
          </cell>
          <cell r="P208">
            <v>885038028017</v>
          </cell>
          <cell r="Q208">
            <v>9002761028010</v>
          </cell>
          <cell r="R208">
            <v>13</v>
          </cell>
          <cell r="S208">
            <v>3</v>
          </cell>
          <cell r="T208">
            <v>17</v>
          </cell>
          <cell r="U208">
            <v>3.2</v>
          </cell>
          <cell r="V208" t="str">
            <v>CN</v>
          </cell>
          <cell r="W208" t="str">
            <v>Non Compliant</v>
          </cell>
          <cell r="X208" t="str">
            <v>https://www.akg.com/Microphones/perception-series-microphones/3250H00010.html</v>
          </cell>
          <cell r="Y208">
            <v>206</v>
          </cell>
        </row>
        <row r="209">
          <cell r="A209" t="str">
            <v>3251H00010</v>
          </cell>
          <cell r="B209" t="str">
            <v>AKG</v>
          </cell>
          <cell r="C209" t="str">
            <v>Wireless Mics</v>
          </cell>
          <cell r="D209" t="str">
            <v>Perception Wireless 45 Vocal Set BD A</v>
          </cell>
          <cell r="E209" t="str">
            <v>AT610000</v>
          </cell>
          <cell r="H209" t="str">
            <v>Wireless Microphone System 45</v>
          </cell>
          <cell r="I209" t="str">
            <v xml:space="preserve">Frequency agile wireless microphone system including SR45 Stationary Receiver, HT45 Handheld Transmitter, SMPS Switched Mode Power Supply (EU/US/UK), Stand Adapter, 1 AA Battery </v>
          </cell>
          <cell r="J209">
            <v>281.25</v>
          </cell>
          <cell r="K209">
            <v>225</v>
          </cell>
          <cell r="L209">
            <v>162.11000000000001</v>
          </cell>
          <cell r="O209">
            <v>5</v>
          </cell>
          <cell r="P209">
            <v>885038028086</v>
          </cell>
          <cell r="Q209">
            <v>9002761028089</v>
          </cell>
          <cell r="R209">
            <v>5</v>
          </cell>
          <cell r="S209">
            <v>16.5</v>
          </cell>
          <cell r="T209">
            <v>20</v>
          </cell>
          <cell r="U209">
            <v>3.2</v>
          </cell>
          <cell r="V209" t="str">
            <v>CN</v>
          </cell>
          <cell r="W209" t="str">
            <v>Non Compliant</v>
          </cell>
          <cell r="X209" t="str">
            <v>https://www.akg.com/Wireless/wireless-components/3251H00010.html</v>
          </cell>
          <cell r="Y209">
            <v>207</v>
          </cell>
        </row>
        <row r="210">
          <cell r="A210" t="str">
            <v>WMS 40</v>
          </cell>
          <cell r="B210" t="str">
            <v>AKG</v>
          </cell>
          <cell r="Y210">
            <v>208</v>
          </cell>
        </row>
        <row r="211">
          <cell r="A211" t="str">
            <v>3347X00110</v>
          </cell>
          <cell r="B211" t="str">
            <v>AKG</v>
          </cell>
          <cell r="C211" t="str">
            <v>Wireless mics</v>
          </cell>
          <cell r="D211" t="str">
            <v xml:space="preserve">WMS40MINI Vocal Set BD US25A </v>
          </cell>
          <cell r="E211" t="str">
            <v>AT610000</v>
          </cell>
          <cell r="H211" t="str">
            <v>Wireless Microphone System 40 Mini</v>
          </cell>
          <cell r="I211" t="str">
            <v>Plug &amp; play wireless microphone system, including SR40 mini single channel receiver, 1x HT40 mini handheld transmitter, SMPS switched mode power supply (EU/US/UK/AU), 1x AA battery</v>
          </cell>
          <cell r="J211">
            <v>181.25</v>
          </cell>
          <cell r="K211">
            <v>145</v>
          </cell>
          <cell r="L211">
            <v>103.34</v>
          </cell>
          <cell r="O211">
            <v>12</v>
          </cell>
          <cell r="P211">
            <v>885038038979</v>
          </cell>
          <cell r="Q211">
            <v>9002761038972</v>
          </cell>
          <cell r="R211">
            <v>11.5</v>
          </cell>
          <cell r="S211">
            <v>9.5</v>
          </cell>
          <cell r="T211">
            <v>2.5</v>
          </cell>
          <cell r="U211">
            <v>2.34</v>
          </cell>
          <cell r="V211" t="str">
            <v>CN</v>
          </cell>
          <cell r="W211" t="str">
            <v>Non Compliant</v>
          </cell>
          <cell r="X211" t="str">
            <v>https://www.akg.com/wireless/microfones-wireless/3347X00110.html</v>
          </cell>
          <cell r="Y211">
            <v>209</v>
          </cell>
        </row>
        <row r="212">
          <cell r="A212" t="str">
            <v>3347X00120</v>
          </cell>
          <cell r="B212" t="str">
            <v>AKG</v>
          </cell>
          <cell r="C212" t="str">
            <v>Wireless mics</v>
          </cell>
          <cell r="D212" t="str">
            <v xml:space="preserve">WMS40MINI Vocal Set BD US25B </v>
          </cell>
          <cell r="E212" t="str">
            <v>AT610000</v>
          </cell>
          <cell r="H212" t="str">
            <v>Wireless Microphone System 40 Mini</v>
          </cell>
          <cell r="I212" t="str">
            <v>Plug &amp; play wireless microphone system, including SR40 mini single channel receiver, 1x HT40 mini handheld transmitter, SMPS switched mode power supply (EU/US/UK/AU), 1x AA battery</v>
          </cell>
          <cell r="J212">
            <v>181.25</v>
          </cell>
          <cell r="K212">
            <v>145</v>
          </cell>
          <cell r="L212">
            <v>103.34</v>
          </cell>
          <cell r="O212">
            <v>12</v>
          </cell>
          <cell r="P212">
            <v>885038038986</v>
          </cell>
          <cell r="Q212">
            <v>9002761038989</v>
          </cell>
          <cell r="R212">
            <v>11.5</v>
          </cell>
          <cell r="S212">
            <v>9.5</v>
          </cell>
          <cell r="T212">
            <v>2.5</v>
          </cell>
          <cell r="U212">
            <v>2.34</v>
          </cell>
          <cell r="V212" t="str">
            <v>CN</v>
          </cell>
          <cell r="W212" t="str">
            <v>Non Compliant</v>
          </cell>
          <cell r="X212" t="str">
            <v>https://www.akg.com/wireless/microfones-wireless/3347X00120.html</v>
          </cell>
          <cell r="Y212">
            <v>210</v>
          </cell>
        </row>
        <row r="213">
          <cell r="A213" t="str">
            <v>3347X00130</v>
          </cell>
          <cell r="B213" t="str">
            <v>AKG</v>
          </cell>
          <cell r="C213" t="str">
            <v>Wireless mics</v>
          </cell>
          <cell r="D213" t="str">
            <v xml:space="preserve">WMS40MINI Vocal Set BD US25C </v>
          </cell>
          <cell r="E213" t="str">
            <v>AT610000</v>
          </cell>
          <cell r="H213" t="str">
            <v>Wireless Microphone System 40 Mini</v>
          </cell>
          <cell r="I213" t="str">
            <v>Plug &amp; play wireless microphone system, including SR40 mini single channel receiver, 1x HT40 mini handheld transmitter, SMPS switched mode power supply (EU/US/UK/AU), 1x AA battery</v>
          </cell>
          <cell r="J213">
            <v>181.25</v>
          </cell>
          <cell r="K213">
            <v>145</v>
          </cell>
          <cell r="L213">
            <v>103.27</v>
          </cell>
          <cell r="O213">
            <v>12</v>
          </cell>
          <cell r="P213">
            <v>885038038993</v>
          </cell>
          <cell r="Q213">
            <v>9002761038996</v>
          </cell>
          <cell r="R213">
            <v>11.5</v>
          </cell>
          <cell r="S213">
            <v>9.5</v>
          </cell>
          <cell r="T213">
            <v>2.5</v>
          </cell>
          <cell r="U213">
            <v>2.34</v>
          </cell>
          <cell r="V213" t="str">
            <v>CN</v>
          </cell>
          <cell r="W213" t="str">
            <v>Non Compliant</v>
          </cell>
          <cell r="X213" t="str">
            <v>https://www.akg.com/wireless/microfones-wireless/3347X00130.html</v>
          </cell>
          <cell r="Y213">
            <v>211</v>
          </cell>
        </row>
        <row r="214">
          <cell r="A214" t="str">
            <v>3347X00140</v>
          </cell>
          <cell r="B214" t="str">
            <v>AKG</v>
          </cell>
          <cell r="C214" t="str">
            <v>Wireless mics</v>
          </cell>
          <cell r="D214" t="str">
            <v xml:space="preserve">WMS40MINI Vocal Set BD US25D </v>
          </cell>
          <cell r="E214" t="str">
            <v>AT610000</v>
          </cell>
          <cell r="H214" t="str">
            <v>Wireless Microphone System 40 Mini</v>
          </cell>
          <cell r="I214" t="str">
            <v>Plug &amp; play wireless microphone system, including SR40 mini single channel receiver, 1x HT40 mini handheld transmitter, SMPS switched mode power supply (EU/US/UK/AU), 1x AA battery</v>
          </cell>
          <cell r="J214">
            <v>181.25</v>
          </cell>
          <cell r="K214">
            <v>145</v>
          </cell>
          <cell r="L214">
            <v>102.87</v>
          </cell>
          <cell r="O214">
            <v>12</v>
          </cell>
          <cell r="P214">
            <v>885038039006</v>
          </cell>
          <cell r="Q214">
            <v>9002761039009</v>
          </cell>
          <cell r="R214">
            <v>11.5</v>
          </cell>
          <cell r="S214">
            <v>9.5</v>
          </cell>
          <cell r="T214">
            <v>2.5</v>
          </cell>
          <cell r="U214">
            <v>2.34</v>
          </cell>
          <cell r="V214" t="str">
            <v>CN</v>
          </cell>
          <cell r="W214" t="str">
            <v>Non Compliant</v>
          </cell>
          <cell r="X214" t="str">
            <v>https://www.akg.com/Wireless/wireless-components/3347X00140.html</v>
          </cell>
          <cell r="Y214">
            <v>212</v>
          </cell>
        </row>
        <row r="215">
          <cell r="A215" t="str">
            <v>3348H00110</v>
          </cell>
          <cell r="B215" t="str">
            <v>AKG</v>
          </cell>
          <cell r="C215" t="str">
            <v>Wireless mics</v>
          </cell>
          <cell r="D215" t="str">
            <v xml:space="preserve">WMS40MINI Instrumental Set BD US25A </v>
          </cell>
          <cell r="E215" t="str">
            <v>AT610000</v>
          </cell>
          <cell r="H215" t="str">
            <v>Wireless Microphone System 40 Mini</v>
          </cell>
          <cell r="I215" t="str">
            <v>Plug &amp; play wireless microphone system, including SR40 mini single channel receiver, 1x PT40 mini pocket transmitter, 1x instrument cable, SMPS switched mode power supply (EU/US/UK/AU), 1x AA batteries</v>
          </cell>
          <cell r="J215">
            <v>237.5</v>
          </cell>
          <cell r="K215">
            <v>190</v>
          </cell>
          <cell r="L215">
            <v>128.83000000000001</v>
          </cell>
          <cell r="O215">
            <v>12</v>
          </cell>
          <cell r="P215">
            <v>885038038931</v>
          </cell>
          <cell r="Q215">
            <v>9002761038934</v>
          </cell>
          <cell r="R215">
            <v>9</v>
          </cell>
          <cell r="S215">
            <v>12</v>
          </cell>
          <cell r="T215">
            <v>2.5</v>
          </cell>
          <cell r="U215">
            <v>2.34</v>
          </cell>
          <cell r="V215" t="str">
            <v>CN</v>
          </cell>
          <cell r="W215" t="str">
            <v>Non Compliant</v>
          </cell>
          <cell r="X215" t="str">
            <v>https://www.akg.com/wireless/microfones-wireless/3348H00110.html</v>
          </cell>
          <cell r="Y215">
            <v>213</v>
          </cell>
        </row>
        <row r="216">
          <cell r="A216" t="str">
            <v>3348H00120</v>
          </cell>
          <cell r="B216" t="str">
            <v>AKG</v>
          </cell>
          <cell r="C216" t="str">
            <v>Wireless mics</v>
          </cell>
          <cell r="D216" t="str">
            <v xml:space="preserve">WMS40MINI Instrumetnal Set BD US25B </v>
          </cell>
          <cell r="E216" t="str">
            <v>AT610000</v>
          </cell>
          <cell r="H216" t="str">
            <v>Wireless Microphone System 40 Mini</v>
          </cell>
          <cell r="I216" t="str">
            <v>Plug &amp; play wireless microphone system, including SR40 mini single channel receiver, 1x PT40 mini pocket transmitter, 1x instrument cable, SMPS switched mode power supply (EU/US/UK/AU), 1x AA batteries</v>
          </cell>
          <cell r="J216">
            <v>237.5</v>
          </cell>
          <cell r="K216">
            <v>190</v>
          </cell>
          <cell r="L216">
            <v>128.83000000000001</v>
          </cell>
          <cell r="O216">
            <v>12</v>
          </cell>
          <cell r="P216">
            <v>885038038948</v>
          </cell>
          <cell r="Q216">
            <v>9002761038941</v>
          </cell>
          <cell r="R216">
            <v>11.5</v>
          </cell>
          <cell r="S216">
            <v>9.5</v>
          </cell>
          <cell r="T216">
            <v>2.5</v>
          </cell>
          <cell r="U216">
            <v>2.34</v>
          </cell>
          <cell r="V216" t="str">
            <v>CN</v>
          </cell>
          <cell r="W216" t="str">
            <v>Non Compliant</v>
          </cell>
          <cell r="X216" t="str">
            <v>https://www.akg.com/Wireless/wireless-components/3348H00120.html</v>
          </cell>
          <cell r="Y216">
            <v>214</v>
          </cell>
        </row>
        <row r="217">
          <cell r="A217" t="str">
            <v>3348H00130</v>
          </cell>
          <cell r="B217" t="str">
            <v>AKG</v>
          </cell>
          <cell r="C217" t="str">
            <v>Wireless mics</v>
          </cell>
          <cell r="D217" t="str">
            <v xml:space="preserve">WMS40MINI Instrumental Set BD US25C </v>
          </cell>
          <cell r="E217" t="str">
            <v>AT610000</v>
          </cell>
          <cell r="H217" t="str">
            <v>Wireless Microphone System 40 Mini</v>
          </cell>
          <cell r="I217" t="str">
            <v>Plug &amp; play wireless microphone system, including SR40 mini single channel receiver, 1x PT40 mini pocket transmitter, 1x instrument cable, SMPS switched mode power supply (EU/US/UK/AU), 1x AA batteries</v>
          </cell>
          <cell r="J217">
            <v>212.5</v>
          </cell>
          <cell r="K217">
            <v>170</v>
          </cell>
          <cell r="L217">
            <v>116.63</v>
          </cell>
          <cell r="O217">
            <v>12</v>
          </cell>
          <cell r="P217">
            <v>885038038955</v>
          </cell>
          <cell r="Q217">
            <v>9002761038958</v>
          </cell>
          <cell r="R217">
            <v>11.5</v>
          </cell>
          <cell r="S217">
            <v>9.5</v>
          </cell>
          <cell r="T217">
            <v>2.5</v>
          </cell>
          <cell r="U217">
            <v>2.34</v>
          </cell>
          <cell r="V217" t="str">
            <v>CN</v>
          </cell>
          <cell r="W217" t="str">
            <v>Non Compliant</v>
          </cell>
          <cell r="X217" t="str">
            <v>https://www.akg.com/Wireless/wireless-components/3348H00130.html</v>
          </cell>
          <cell r="Y217">
            <v>215</v>
          </cell>
        </row>
        <row r="218">
          <cell r="A218" t="str">
            <v>3348H00140</v>
          </cell>
          <cell r="B218" t="str">
            <v>AKG</v>
          </cell>
          <cell r="C218" t="str">
            <v>Wireless mics</v>
          </cell>
          <cell r="D218" t="str">
            <v xml:space="preserve">WMS40MINI Instrumental Set BD US25D </v>
          </cell>
          <cell r="E218" t="str">
            <v>AT610000</v>
          </cell>
          <cell r="H218" t="str">
            <v>Wireless Microphone System 40 Mini</v>
          </cell>
          <cell r="I218" t="str">
            <v>Plug &amp; play wireless microphone system, including SR40 mini single channel receiver, 1x PT40 mini pocket transmitter, 1x instrument cable, SMPS switched mode power supply (EU/US/UK/AU), 1x AA batteries</v>
          </cell>
          <cell r="J218">
            <v>237.5</v>
          </cell>
          <cell r="K218">
            <v>190</v>
          </cell>
          <cell r="L218">
            <v>115.8</v>
          </cell>
          <cell r="O218">
            <v>12</v>
          </cell>
          <cell r="P218">
            <v>885038038962</v>
          </cell>
          <cell r="Q218">
            <v>9002761038965</v>
          </cell>
          <cell r="R218">
            <v>11.5</v>
          </cell>
          <cell r="S218">
            <v>9.5</v>
          </cell>
          <cell r="T218">
            <v>2.5</v>
          </cell>
          <cell r="U218">
            <v>2.34</v>
          </cell>
          <cell r="V218" t="str">
            <v>CN</v>
          </cell>
          <cell r="W218" t="str">
            <v>Non Compliant</v>
          </cell>
          <cell r="X218" t="str">
            <v>https://www.akg.com/Wireless/wireless-components/3348H00140.html</v>
          </cell>
          <cell r="Y218">
            <v>216</v>
          </cell>
        </row>
        <row r="219">
          <cell r="A219" t="str">
            <v>3350X00050</v>
          </cell>
          <cell r="B219" t="str">
            <v>AKG</v>
          </cell>
          <cell r="C219" t="str">
            <v>Wireless Mics</v>
          </cell>
          <cell r="D219" t="str">
            <v xml:space="preserve">MINI2VOC-US25A/C </v>
          </cell>
          <cell r="E219" t="str">
            <v>AT610000</v>
          </cell>
          <cell r="H219" t="str">
            <v>Wireless Microphone System 40 Mini2</v>
          </cell>
          <cell r="I219" t="str">
            <v>Plug &amp; play wireless microphone system, including SR40 mini2 dual channel receiver, 2x HT40 mini handheld transmitters, SMPS switched mode power supply (EU/US/UK/AU), 2x AA batteries</v>
          </cell>
          <cell r="J219">
            <v>387.5</v>
          </cell>
          <cell r="K219">
            <v>310</v>
          </cell>
          <cell r="L219">
            <v>223.2</v>
          </cell>
          <cell r="O219">
            <v>12</v>
          </cell>
          <cell r="P219">
            <v>885038038917</v>
          </cell>
          <cell r="Q219">
            <v>9002761038910</v>
          </cell>
          <cell r="R219">
            <v>11.5</v>
          </cell>
          <cell r="S219">
            <v>11.5</v>
          </cell>
          <cell r="T219">
            <v>2.5</v>
          </cell>
          <cell r="U219">
            <v>2.34</v>
          </cell>
          <cell r="V219" t="str">
            <v>CN</v>
          </cell>
          <cell r="W219" t="str">
            <v>Non Compliant</v>
          </cell>
          <cell r="X219" t="str">
            <v>https://www.akg.com/Wireless/wireless-components/3350X00050.html</v>
          </cell>
          <cell r="Y219">
            <v>217</v>
          </cell>
        </row>
        <row r="220">
          <cell r="A220" t="str">
            <v>3350X00060</v>
          </cell>
          <cell r="B220" t="str">
            <v>AKG</v>
          </cell>
          <cell r="C220" t="str">
            <v>Wireless Mics</v>
          </cell>
          <cell r="D220" t="str">
            <v>WMS40MINI2 VOC-SET US25B/D</v>
          </cell>
          <cell r="E220" t="str">
            <v>AT610000</v>
          </cell>
          <cell r="H220" t="str">
            <v>Wireless Microphone System 40 Mini2</v>
          </cell>
          <cell r="I220" t="str">
            <v>Plug &amp; play wireless microphone system, including SR40 mini2 dual channel receiver, 2x HT40 mini handheld transmitters, SMPS switched mode power supply (EU/US/UK/AU), 2x AA batteries</v>
          </cell>
          <cell r="J220">
            <v>350</v>
          </cell>
          <cell r="K220">
            <v>280</v>
          </cell>
          <cell r="L220">
            <v>202.35</v>
          </cell>
          <cell r="O220">
            <v>12</v>
          </cell>
          <cell r="P220">
            <v>885038038924</v>
          </cell>
          <cell r="Q220">
            <v>9002761038927</v>
          </cell>
          <cell r="R220">
            <v>12</v>
          </cell>
          <cell r="S220">
            <v>11.5</v>
          </cell>
          <cell r="T220">
            <v>2.5</v>
          </cell>
          <cell r="U220">
            <v>2.34</v>
          </cell>
          <cell r="V220" t="str">
            <v>CN</v>
          </cell>
          <cell r="W220" t="str">
            <v>Non Compliant</v>
          </cell>
          <cell r="X220" t="str">
            <v>https://www.akg.com/Wireless/wireless-components/3350X00060.html</v>
          </cell>
          <cell r="Y220">
            <v>218</v>
          </cell>
        </row>
        <row r="221">
          <cell r="A221" t="str">
            <v>3351H00050</v>
          </cell>
          <cell r="B221" t="str">
            <v>AKG</v>
          </cell>
          <cell r="C221" t="str">
            <v>Wireless Mics</v>
          </cell>
          <cell r="D221" t="str">
            <v>MINI2INSTR-US25AB</v>
          </cell>
          <cell r="E221" t="str">
            <v>AT610000</v>
          </cell>
          <cell r="H221" t="str">
            <v>Wireless Microphone System 40 Mini2</v>
          </cell>
          <cell r="I221" t="str">
            <v>Plug &amp; play wireless microphone system, including SR40 mini2 dual channel receiver, 2x PT40 mini pocket transmitters, 2x instrument cables, SMPS switched mode power supply (EU/US/UK/AU), 2x AA batteries</v>
          </cell>
          <cell r="J221">
            <v>393.75</v>
          </cell>
          <cell r="K221">
            <v>315</v>
          </cell>
          <cell r="L221">
            <v>224.9</v>
          </cell>
          <cell r="O221">
            <v>12</v>
          </cell>
          <cell r="P221">
            <v>885038038870</v>
          </cell>
          <cell r="Q221">
            <v>9002761038873</v>
          </cell>
          <cell r="R221">
            <v>11.5</v>
          </cell>
          <cell r="S221">
            <v>11.5</v>
          </cell>
          <cell r="T221">
            <v>2.5</v>
          </cell>
          <cell r="U221">
            <v>2.34</v>
          </cell>
          <cell r="V221" t="str">
            <v>CN</v>
          </cell>
          <cell r="W221" t="str">
            <v>Non Compliant</v>
          </cell>
          <cell r="X221" t="str">
            <v>https://www.akg.com/Wireless/wireless-components/3351H00050.html</v>
          </cell>
          <cell r="Y221">
            <v>219</v>
          </cell>
        </row>
        <row r="222">
          <cell r="A222" t="str">
            <v>3351H00060</v>
          </cell>
          <cell r="B222" t="str">
            <v>AKG</v>
          </cell>
          <cell r="C222" t="str">
            <v>Wireless Mics</v>
          </cell>
          <cell r="D222" t="str">
            <v xml:space="preserve">MINI2INSTR-US25CD </v>
          </cell>
          <cell r="E222" t="str">
            <v>AT610000</v>
          </cell>
          <cell r="H222" t="str">
            <v>Wireless Microphone System 40 Mini2</v>
          </cell>
          <cell r="I222" t="str">
            <v>Plug &amp; play wireless microphone system, including SR40 mini2 dual channel receiver, 2x PT40 mini pocket transmitters, 2x instrument cables, SMPS switched mode power supply (EU/US/UK/AU), 2x AA batteries</v>
          </cell>
          <cell r="J222">
            <v>356.25</v>
          </cell>
          <cell r="K222">
            <v>285</v>
          </cell>
          <cell r="L222">
            <v>204.65</v>
          </cell>
          <cell r="O222">
            <v>12</v>
          </cell>
          <cell r="P222">
            <v>885038038887</v>
          </cell>
          <cell r="Q222">
            <v>9002761038880</v>
          </cell>
          <cell r="R222">
            <v>11.5</v>
          </cell>
          <cell r="S222">
            <v>11.5</v>
          </cell>
          <cell r="T222">
            <v>2.5</v>
          </cell>
          <cell r="U222">
            <v>2.34</v>
          </cell>
          <cell r="V222" t="str">
            <v>CN</v>
          </cell>
          <cell r="W222" t="str">
            <v>Non Compliant</v>
          </cell>
          <cell r="X222" t="str">
            <v>https://www.akg.com/Wireless/wireless-components/3351H00060.html</v>
          </cell>
          <cell r="Y222">
            <v>220</v>
          </cell>
        </row>
        <row r="223">
          <cell r="A223" t="str">
            <v>3352X00050</v>
          </cell>
          <cell r="B223" t="str">
            <v>AKG</v>
          </cell>
          <cell r="C223" t="str">
            <v>Wireless Mics</v>
          </cell>
          <cell r="D223" t="str">
            <v xml:space="preserve">MINI2MIX-US25AC </v>
          </cell>
          <cell r="E223" t="str">
            <v>AT610000</v>
          </cell>
          <cell r="H223" t="str">
            <v>Wireless Microphone System 40 Mini2</v>
          </cell>
          <cell r="I223" t="str">
            <v>Plug &amp; play wireless microphone system, including SR40 mini2 dual channel receiver, 1x HT40 mini  handheld transmitter, 1x PT40 mini pocket transmitter, 1x instrument cable, SMPS switched mode power supply (EU/US/UK/AU), 2x AA batteries</v>
          </cell>
          <cell r="J223">
            <v>356.25</v>
          </cell>
          <cell r="K223">
            <v>285</v>
          </cell>
          <cell r="L223">
            <v>204.34</v>
          </cell>
          <cell r="O223">
            <v>12</v>
          </cell>
          <cell r="P223">
            <v>885038038894</v>
          </cell>
          <cell r="Q223">
            <v>9002761038897</v>
          </cell>
          <cell r="R223">
            <v>11.5</v>
          </cell>
          <cell r="S223">
            <v>11.5</v>
          </cell>
          <cell r="T223">
            <v>2.5</v>
          </cell>
          <cell r="U223">
            <v>2.34</v>
          </cell>
          <cell r="V223" t="str">
            <v>CN</v>
          </cell>
          <cell r="W223" t="str">
            <v>Non Compliant</v>
          </cell>
          <cell r="X223" t="str">
            <v>https://www.akg.com/Wireless/wireless-components/3352X00050.html</v>
          </cell>
          <cell r="Y223">
            <v>221</v>
          </cell>
        </row>
        <row r="224">
          <cell r="A224" t="str">
            <v>3352X00060</v>
          </cell>
          <cell r="B224" t="str">
            <v>AKG</v>
          </cell>
          <cell r="C224" t="str">
            <v>Wireless Mics</v>
          </cell>
          <cell r="D224" t="str">
            <v>MINI2MIX-US25BD</v>
          </cell>
          <cell r="E224" t="str">
            <v>AT610000</v>
          </cell>
          <cell r="H224" t="str">
            <v>Wireless Microphone System 40 Mini2</v>
          </cell>
          <cell r="I224" t="str">
            <v>Plug &amp; play wireless microphone system, including SR40 mini2 dual channel receiver, 1x HT40 mini  handheld transmitter, 1x PT40 mini pocket transmitter, 1x instrument cable, SMPS switched mode power supply (EU/US/UK/AU), 2x AA batteries</v>
          </cell>
          <cell r="J224">
            <v>387.5</v>
          </cell>
          <cell r="K224">
            <v>310</v>
          </cell>
          <cell r="L224">
            <v>223.75</v>
          </cell>
          <cell r="O224">
            <v>12</v>
          </cell>
          <cell r="P224">
            <v>885038038900</v>
          </cell>
          <cell r="Q224">
            <v>9002761038903</v>
          </cell>
          <cell r="R224">
            <v>11.5</v>
          </cell>
          <cell r="S224">
            <v>11.5</v>
          </cell>
          <cell r="T224">
            <v>2.5</v>
          </cell>
          <cell r="U224">
            <v>2.34</v>
          </cell>
          <cell r="V224" t="str">
            <v>CN</v>
          </cell>
          <cell r="W224" t="str">
            <v>Non Compliant</v>
          </cell>
          <cell r="X224" t="str">
            <v>https://www.akg.com/Wireless/wireless-components/3352X00060.html</v>
          </cell>
          <cell r="Y224">
            <v>222</v>
          </cell>
        </row>
        <row r="225">
          <cell r="A225" t="str">
            <v>WMS 420</v>
          </cell>
          <cell r="B225" t="str">
            <v>AKG</v>
          </cell>
          <cell r="Y225">
            <v>223</v>
          </cell>
        </row>
        <row r="226">
          <cell r="A226" t="str">
            <v>3411X00010</v>
          </cell>
          <cell r="B226" t="str">
            <v>AKG</v>
          </cell>
          <cell r="C226" t="str">
            <v>Wireless Mics</v>
          </cell>
          <cell r="D226" t="str">
            <v>HT420 Band A</v>
          </cell>
          <cell r="E226" t="str">
            <v>AT620000</v>
          </cell>
          <cell r="H226" t="str">
            <v>Wireless Microphone System 420</v>
          </cell>
          <cell r="I226" t="str">
            <v>Handheld transmitter</v>
          </cell>
          <cell r="J226">
            <v>262.5</v>
          </cell>
          <cell r="K226">
            <v>210</v>
          </cell>
          <cell r="L226">
            <v>155.9</v>
          </cell>
          <cell r="P226">
            <v>885038036166</v>
          </cell>
          <cell r="Q226">
            <v>9002761036169</v>
          </cell>
          <cell r="R226">
            <v>18</v>
          </cell>
          <cell r="S226">
            <v>19</v>
          </cell>
          <cell r="T226">
            <v>15</v>
          </cell>
          <cell r="U226">
            <v>0.4</v>
          </cell>
          <cell r="V226" t="str">
            <v>CN</v>
          </cell>
          <cell r="W226" t="str">
            <v>Non Compliant</v>
          </cell>
          <cell r="X226" t="str">
            <v>https://www.akg.com/Wireless/wireless-components/3411X00010.html</v>
          </cell>
          <cell r="Y226">
            <v>224</v>
          </cell>
        </row>
        <row r="227">
          <cell r="A227" t="str">
            <v>3412H00010</v>
          </cell>
          <cell r="B227" t="str">
            <v>AKG</v>
          </cell>
          <cell r="C227" t="str">
            <v>Wireless Mics</v>
          </cell>
          <cell r="D227" t="str">
            <v>PT420 Band A</v>
          </cell>
          <cell r="E227" t="str">
            <v>AT620000</v>
          </cell>
          <cell r="H227" t="str">
            <v>Wireless Microphone System 420</v>
          </cell>
          <cell r="I227" t="str">
            <v>Pocket transmitter</v>
          </cell>
          <cell r="J227">
            <v>181.25</v>
          </cell>
          <cell r="K227">
            <v>145</v>
          </cell>
          <cell r="L227">
            <v>109.53</v>
          </cell>
          <cell r="P227">
            <v>885038036258</v>
          </cell>
          <cell r="Q227">
            <v>9002761036251</v>
          </cell>
          <cell r="R227">
            <v>2.25</v>
          </cell>
          <cell r="S227">
            <v>14</v>
          </cell>
          <cell r="T227">
            <v>9</v>
          </cell>
          <cell r="U227">
            <v>0.4</v>
          </cell>
          <cell r="V227" t="str">
            <v>CN</v>
          </cell>
          <cell r="W227" t="str">
            <v>Non Compliant</v>
          </cell>
          <cell r="X227" t="str">
            <v>https://www.akg.com/Wireless/wireless-components/3412H00010.html</v>
          </cell>
          <cell r="Y227">
            <v>225</v>
          </cell>
        </row>
        <row r="228">
          <cell r="A228" t="str">
            <v>3413H00010</v>
          </cell>
          <cell r="B228" t="str">
            <v>AKG</v>
          </cell>
          <cell r="C228" t="str">
            <v>Wireless Mics</v>
          </cell>
          <cell r="D228" t="str">
            <v>WMS420 HEADWORN SET Band A</v>
          </cell>
          <cell r="E228" t="str">
            <v>AT620000</v>
          </cell>
          <cell r="H228" t="str">
            <v>Wireless Microphone System 420</v>
          </cell>
          <cell r="I228" t="str">
            <v>Wireless Microphone System</v>
          </cell>
          <cell r="J228">
            <v>637.5</v>
          </cell>
          <cell r="K228">
            <v>510</v>
          </cell>
          <cell r="L228">
            <v>371.9</v>
          </cell>
          <cell r="P228">
            <v>885038036340</v>
          </cell>
          <cell r="Q228">
            <v>9002761036343</v>
          </cell>
          <cell r="R228">
            <v>14</v>
          </cell>
          <cell r="S228">
            <v>17</v>
          </cell>
          <cell r="T228">
            <v>17</v>
          </cell>
          <cell r="U228">
            <v>3.2</v>
          </cell>
          <cell r="V228" t="str">
            <v>CN</v>
          </cell>
          <cell r="W228" t="str">
            <v>Non Compliant</v>
          </cell>
          <cell r="X228" t="str">
            <v>http://www.akg.com/pro/p/wms420headwornset</v>
          </cell>
          <cell r="Y228">
            <v>226</v>
          </cell>
        </row>
        <row r="229">
          <cell r="A229" t="str">
            <v>3414H00010</v>
          </cell>
          <cell r="B229" t="str">
            <v>AKG</v>
          </cell>
          <cell r="C229" t="str">
            <v>Wireless Mics</v>
          </cell>
          <cell r="D229" t="str">
            <v>WMS420 PRESENTER SET Band A</v>
          </cell>
          <cell r="E229" t="str">
            <v>AT620000</v>
          </cell>
          <cell r="H229" t="str">
            <v>Wireless Microphone System 420</v>
          </cell>
          <cell r="I229" t="str">
            <v>Wireless Microphone System</v>
          </cell>
          <cell r="J229">
            <v>506.25</v>
          </cell>
          <cell r="K229">
            <v>405</v>
          </cell>
          <cell r="L229">
            <v>302.7</v>
          </cell>
          <cell r="P229">
            <v>885038036432</v>
          </cell>
          <cell r="Q229">
            <v>9002761036435</v>
          </cell>
          <cell r="R229">
            <v>14</v>
          </cell>
          <cell r="S229">
            <v>17.5</v>
          </cell>
          <cell r="T229">
            <v>17</v>
          </cell>
          <cell r="U229">
            <v>3.2</v>
          </cell>
          <cell r="V229" t="str">
            <v>CN</v>
          </cell>
          <cell r="W229" t="str">
            <v>Non Compliant</v>
          </cell>
          <cell r="X229" t="str">
            <v>https://www.akg.com/Wireless/wireless-components/3414H00010.html</v>
          </cell>
          <cell r="Y229">
            <v>227</v>
          </cell>
        </row>
        <row r="230">
          <cell r="A230" t="str">
            <v>3415H00010</v>
          </cell>
          <cell r="B230" t="str">
            <v>AKG</v>
          </cell>
          <cell r="C230" t="str">
            <v>Wireless Mics</v>
          </cell>
          <cell r="D230" t="str">
            <v>WMS420 INSTRUMENTAL SET Band A</v>
          </cell>
          <cell r="E230" t="str">
            <v>AT620000</v>
          </cell>
          <cell r="H230" t="str">
            <v>Wireless Microphone System 420</v>
          </cell>
          <cell r="I230" t="str">
            <v>Wireless Microphone System</v>
          </cell>
          <cell r="J230">
            <v>493.75</v>
          </cell>
          <cell r="K230">
            <v>395</v>
          </cell>
          <cell r="L230">
            <v>294.95</v>
          </cell>
          <cell r="P230">
            <v>885038036524</v>
          </cell>
          <cell r="Q230">
            <v>9002761036527</v>
          </cell>
          <cell r="R230">
            <v>14</v>
          </cell>
          <cell r="S230">
            <v>17.5</v>
          </cell>
          <cell r="T230">
            <v>17</v>
          </cell>
          <cell r="U230">
            <v>3.2</v>
          </cell>
          <cell r="V230" t="str">
            <v>CN</v>
          </cell>
          <cell r="W230" t="str">
            <v>Non Compliant</v>
          </cell>
          <cell r="X230" t="str">
            <v>https://www.akg.com/Wireless/wireless-components/3415H00010.html</v>
          </cell>
          <cell r="Y230">
            <v>228</v>
          </cell>
        </row>
        <row r="231">
          <cell r="A231" t="str">
            <v>3416H00010</v>
          </cell>
          <cell r="B231" t="str">
            <v>AKG</v>
          </cell>
          <cell r="C231" t="str">
            <v>Wireless Mics</v>
          </cell>
          <cell r="D231" t="str">
            <v>WMS420 VOCAL SET Band A</v>
          </cell>
          <cell r="E231" t="str">
            <v>AT620000</v>
          </cell>
          <cell r="H231" t="str">
            <v>Wireless Microphone System 420</v>
          </cell>
          <cell r="I231" t="str">
            <v>Wireless Microphone System</v>
          </cell>
          <cell r="J231">
            <v>556.25</v>
          </cell>
          <cell r="K231">
            <v>445</v>
          </cell>
          <cell r="L231">
            <v>332.41</v>
          </cell>
          <cell r="P231">
            <v>885038036616</v>
          </cell>
          <cell r="Q231">
            <v>9002761036619</v>
          </cell>
          <cell r="R231">
            <v>14</v>
          </cell>
          <cell r="S231">
            <v>17</v>
          </cell>
          <cell r="T231">
            <v>17</v>
          </cell>
          <cell r="U231">
            <v>3.2</v>
          </cell>
          <cell r="V231" t="str">
            <v>CN</v>
          </cell>
          <cell r="W231" t="str">
            <v>Non Compliant</v>
          </cell>
          <cell r="X231" t="str">
            <v>https://www.akg.com/Wireless/wireless-components/3416H00010.html</v>
          </cell>
          <cell r="Y231">
            <v>229</v>
          </cell>
        </row>
        <row r="232">
          <cell r="A232" t="str">
            <v>WMS 470</v>
          </cell>
          <cell r="B232" t="str">
            <v>AKG</v>
          </cell>
          <cell r="Y232">
            <v>230</v>
          </cell>
        </row>
        <row r="233">
          <cell r="A233" t="str">
            <v>3300H00150</v>
          </cell>
          <cell r="B233" t="str">
            <v>AKG</v>
          </cell>
          <cell r="C233" t="str">
            <v>Wireless Mics</v>
          </cell>
          <cell r="D233" t="str">
            <v>SR470 BD7</v>
          </cell>
          <cell r="E233" t="str">
            <v>AT620000</v>
          </cell>
          <cell r="H233" t="str">
            <v>Wireless Microphone System 470</v>
          </cell>
          <cell r="I233" t="str">
            <v>Wireless stationary receiver, rack mount unit included, pilot tone - NO AC adapter, please order 7801H00120 additionally.</v>
          </cell>
          <cell r="J233">
            <v>543.75</v>
          </cell>
          <cell r="K233">
            <v>435</v>
          </cell>
          <cell r="L233">
            <v>297.24</v>
          </cell>
          <cell r="P233">
            <v>885038029410</v>
          </cell>
          <cell r="Q233">
            <v>9002761029413</v>
          </cell>
          <cell r="R233">
            <v>3</v>
          </cell>
          <cell r="S233">
            <v>14</v>
          </cell>
          <cell r="T233">
            <v>10</v>
          </cell>
          <cell r="U233">
            <v>14.2</v>
          </cell>
          <cell r="V233" t="str">
            <v>CN</v>
          </cell>
          <cell r="W233" t="str">
            <v>Non Compliant</v>
          </cell>
          <cell r="X233" t="str">
            <v>https://www.akg.com/Wireless/wireless-components/3300H00150.html</v>
          </cell>
          <cell r="Y233">
            <v>231</v>
          </cell>
        </row>
        <row r="234">
          <cell r="A234" t="str">
            <v>3300H00160</v>
          </cell>
          <cell r="B234" t="str">
            <v>AKG</v>
          </cell>
          <cell r="C234" t="str">
            <v>Wireless Mics</v>
          </cell>
          <cell r="D234" t="str">
            <v>SR470 BD8</v>
          </cell>
          <cell r="E234" t="str">
            <v>AT620000</v>
          </cell>
          <cell r="H234" t="str">
            <v>Wireless Microphone System 470</v>
          </cell>
          <cell r="I234" t="str">
            <v>Wireless stationary receiver, rack mount unit included, pilot tone - NO AC adapter, please order 7801H00120 additionally.</v>
          </cell>
          <cell r="J234">
            <v>500</v>
          </cell>
          <cell r="K234">
            <v>400</v>
          </cell>
          <cell r="L234">
            <v>274.8</v>
          </cell>
          <cell r="P234">
            <v>885038029427</v>
          </cell>
          <cell r="Q234">
            <v>9002761029420</v>
          </cell>
          <cell r="R234">
            <v>3</v>
          </cell>
          <cell r="S234">
            <v>10</v>
          </cell>
          <cell r="T234">
            <v>14.5</v>
          </cell>
          <cell r="U234">
            <v>14.2</v>
          </cell>
          <cell r="V234" t="str">
            <v>CN</v>
          </cell>
          <cell r="W234" t="str">
            <v>Non Compliant</v>
          </cell>
          <cell r="X234" t="str">
            <v>https://www.akg.com/Wireless/wireless-components/3300H00160.html</v>
          </cell>
          <cell r="Y234">
            <v>232</v>
          </cell>
        </row>
        <row r="235">
          <cell r="A235" t="str">
            <v>3301X00170</v>
          </cell>
          <cell r="B235" t="str">
            <v>AKG</v>
          </cell>
          <cell r="C235" t="str">
            <v>Wireless Mics</v>
          </cell>
          <cell r="D235" t="str">
            <v>HT470 D5 BD7 50mW</v>
          </cell>
          <cell r="E235" t="str">
            <v>AT620000</v>
          </cell>
          <cell r="H235" t="str">
            <v>Wireless Microphone System 470</v>
          </cell>
          <cell r="I235" t="str">
            <v>Wireless handheld transmitter, D5 microphone element, stand adapter, 1x AA LR6 battery included, pilot tone</v>
          </cell>
          <cell r="J235">
            <v>425</v>
          </cell>
          <cell r="K235">
            <v>340</v>
          </cell>
          <cell r="L235">
            <v>235.91</v>
          </cell>
          <cell r="O235">
            <v>12</v>
          </cell>
          <cell r="P235">
            <v>885038029526</v>
          </cell>
          <cell r="Q235">
            <v>9002761029529</v>
          </cell>
          <cell r="R235">
            <v>9.5</v>
          </cell>
          <cell r="S235">
            <v>14</v>
          </cell>
          <cell r="T235">
            <v>2.5</v>
          </cell>
          <cell r="U235">
            <v>14.2</v>
          </cell>
          <cell r="V235" t="str">
            <v>CN</v>
          </cell>
          <cell r="W235" t="str">
            <v>Non Compliant</v>
          </cell>
          <cell r="X235" t="str">
            <v>https://www.akg.com/Wireless/wireless-components/3301X00170.html</v>
          </cell>
          <cell r="Y235">
            <v>233</v>
          </cell>
        </row>
        <row r="236">
          <cell r="A236" t="str">
            <v>3301X00180</v>
          </cell>
          <cell r="B236" t="str">
            <v>AKG</v>
          </cell>
          <cell r="C236" t="str">
            <v>Wireless Mics</v>
          </cell>
          <cell r="D236" t="str">
            <v>HT470 D5 BD8 50mW</v>
          </cell>
          <cell r="E236" t="str">
            <v>AT620000</v>
          </cell>
          <cell r="H236" t="str">
            <v>Wireless Microphone System 470</v>
          </cell>
          <cell r="I236" t="str">
            <v>Wireless handheld transmitter, D5 microphone element, stand adapter, 1x AA LR6 battery included, pilot tone</v>
          </cell>
          <cell r="J236">
            <v>425</v>
          </cell>
          <cell r="K236">
            <v>340</v>
          </cell>
          <cell r="L236">
            <v>237</v>
          </cell>
          <cell r="O236">
            <v>12</v>
          </cell>
          <cell r="P236">
            <v>885038029533</v>
          </cell>
          <cell r="Q236">
            <v>9002761029536</v>
          </cell>
          <cell r="R236">
            <v>3</v>
          </cell>
          <cell r="S236">
            <v>10</v>
          </cell>
          <cell r="T236">
            <v>14</v>
          </cell>
          <cell r="U236">
            <v>14.2</v>
          </cell>
          <cell r="V236" t="str">
            <v>CN</v>
          </cell>
          <cell r="W236" t="str">
            <v>Non Compliant</v>
          </cell>
          <cell r="X236" t="str">
            <v>https://www.akg.com/Wireless/wireless-components/3301X00180.html</v>
          </cell>
          <cell r="Y236">
            <v>234</v>
          </cell>
        </row>
        <row r="237">
          <cell r="A237" t="str">
            <v>3301X00370</v>
          </cell>
          <cell r="B237" t="str">
            <v>AKG</v>
          </cell>
          <cell r="C237" t="str">
            <v>Wireless Mics</v>
          </cell>
          <cell r="D237" t="str">
            <v>HT470 C5 BD7 50mW</v>
          </cell>
          <cell r="E237" t="str">
            <v>AT620000</v>
          </cell>
          <cell r="H237" t="str">
            <v>Wireless Microphone System 470</v>
          </cell>
          <cell r="I237" t="str">
            <v>Wireless handheld transmitter, C5 microphone element, stand adapter, 1x AA LR6 battery included, pilot tone</v>
          </cell>
          <cell r="J237">
            <v>550</v>
          </cell>
          <cell r="K237">
            <v>440</v>
          </cell>
          <cell r="L237">
            <v>293.8</v>
          </cell>
          <cell r="O237">
            <v>12</v>
          </cell>
          <cell r="P237">
            <v>885038029618</v>
          </cell>
          <cell r="Q237">
            <v>9002761029611</v>
          </cell>
          <cell r="R237">
            <v>2.5</v>
          </cell>
          <cell r="S237">
            <v>14</v>
          </cell>
          <cell r="T237">
            <v>9</v>
          </cell>
          <cell r="U237">
            <v>2.4</v>
          </cell>
          <cell r="V237" t="str">
            <v>CN</v>
          </cell>
          <cell r="W237" t="str">
            <v>Non Compliant</v>
          </cell>
          <cell r="X237" t="str">
            <v>https://www.akg.com/Wireless/wireless-components/3301X00370.html</v>
          </cell>
          <cell r="Y237">
            <v>235</v>
          </cell>
        </row>
        <row r="238">
          <cell r="A238" t="str">
            <v>3301X00380</v>
          </cell>
          <cell r="B238" t="str">
            <v>AKG</v>
          </cell>
          <cell r="C238" t="str">
            <v>Wireless Mics</v>
          </cell>
          <cell r="D238" t="str">
            <v>HT470 C5 BD8 50mW</v>
          </cell>
          <cell r="E238" t="str">
            <v>AT620000</v>
          </cell>
          <cell r="H238" t="str">
            <v>Wireless Microphone System 470</v>
          </cell>
          <cell r="I238" t="str">
            <v>Wireless handheld transmitter, C5 microphone element, stand adapter, 1x AA LR6 battery included, pilot tone</v>
          </cell>
          <cell r="J238">
            <v>556.25</v>
          </cell>
          <cell r="K238">
            <v>445</v>
          </cell>
          <cell r="L238">
            <v>296.61</v>
          </cell>
          <cell r="O238">
            <v>12</v>
          </cell>
          <cell r="P238">
            <v>885038029625</v>
          </cell>
          <cell r="Q238">
            <v>9002761029628</v>
          </cell>
          <cell r="R238">
            <v>8</v>
          </cell>
          <cell r="S238">
            <v>11</v>
          </cell>
          <cell r="T238">
            <v>15</v>
          </cell>
          <cell r="U238">
            <v>2.4</v>
          </cell>
          <cell r="V238" t="str">
            <v>CN</v>
          </cell>
          <cell r="W238" t="str">
            <v>Non Compliant</v>
          </cell>
          <cell r="X238" t="str">
            <v>https://www.akg.com/Wireless/wireless-components/3301X00380.html</v>
          </cell>
          <cell r="Y238">
            <v>236</v>
          </cell>
        </row>
        <row r="239">
          <cell r="A239" t="str">
            <v>3302H00170</v>
          </cell>
          <cell r="B239" t="str">
            <v>AKG</v>
          </cell>
          <cell r="C239" t="str">
            <v>Wireless Mics</v>
          </cell>
          <cell r="D239" t="str">
            <v>PT470 BD7 50mW</v>
          </cell>
          <cell r="E239" t="str">
            <v>AT620000</v>
          </cell>
          <cell r="H239" t="str">
            <v>Wireless Microphone System 470</v>
          </cell>
          <cell r="I239" t="str">
            <v>Wireless bodypack transmitter, belt clip, 1x AA LR6 battery, secure on/off/mute pin included, pilot tone</v>
          </cell>
          <cell r="J239">
            <v>400</v>
          </cell>
          <cell r="K239">
            <v>320</v>
          </cell>
          <cell r="L239">
            <v>222.28</v>
          </cell>
          <cell r="O239">
            <v>12</v>
          </cell>
          <cell r="P239">
            <v>885038029717</v>
          </cell>
          <cell r="Q239">
            <v>9002761029710</v>
          </cell>
          <cell r="R239">
            <v>2.4</v>
          </cell>
          <cell r="S239">
            <v>14</v>
          </cell>
          <cell r="T239">
            <v>9.25</v>
          </cell>
          <cell r="U239">
            <v>14.2</v>
          </cell>
          <cell r="V239" t="str">
            <v>CN</v>
          </cell>
          <cell r="W239" t="str">
            <v>Non Compliant</v>
          </cell>
          <cell r="X239" t="str">
            <v>https://www.akg.com/Wireless/wireless-components/3302H00170.html</v>
          </cell>
          <cell r="Y239">
            <v>237</v>
          </cell>
        </row>
        <row r="240">
          <cell r="A240" t="str">
            <v>3302H00180</v>
          </cell>
          <cell r="B240" t="str">
            <v>AKG</v>
          </cell>
          <cell r="C240" t="str">
            <v>Wireless Mics</v>
          </cell>
          <cell r="D240" t="str">
            <v>PT470 BD8 50mW</v>
          </cell>
          <cell r="E240" t="str">
            <v>AT620000</v>
          </cell>
          <cell r="H240" t="str">
            <v>Wireless Microphone System 470</v>
          </cell>
          <cell r="I240" t="str">
            <v>Wireless bodypack transmitter, belt clip, 1x AA LR6 battery, secure on/off/mute pin included, pilot tone</v>
          </cell>
          <cell r="J240">
            <v>381.25</v>
          </cell>
          <cell r="K240">
            <v>305</v>
          </cell>
          <cell r="L240">
            <v>213.51</v>
          </cell>
          <cell r="O240">
            <v>12</v>
          </cell>
          <cell r="P240">
            <v>885038029724</v>
          </cell>
          <cell r="Q240">
            <v>9002761029727</v>
          </cell>
          <cell r="R240">
            <v>3</v>
          </cell>
          <cell r="S240">
            <v>9</v>
          </cell>
          <cell r="T240">
            <v>14</v>
          </cell>
          <cell r="U240">
            <v>14.2</v>
          </cell>
          <cell r="V240" t="str">
            <v>CN</v>
          </cell>
          <cell r="W240" t="str">
            <v>Non Compliant</v>
          </cell>
          <cell r="X240" t="str">
            <v>https://www.akg.com/Wireless/wireless-components/3302H00180.html</v>
          </cell>
          <cell r="Y240">
            <v>238</v>
          </cell>
        </row>
        <row r="241">
          <cell r="A241" t="str">
            <v>3305X00370</v>
          </cell>
          <cell r="B241" t="str">
            <v>AKG</v>
          </cell>
          <cell r="C241" t="str">
            <v>Wireless Mics</v>
          </cell>
          <cell r="D241" t="str">
            <v>WMS470 D5 SET BD7 50mW - EU/US/UK</v>
          </cell>
          <cell r="E241" t="str">
            <v>AT620000</v>
          </cell>
          <cell r="H241" t="str">
            <v>Wireless Microphone System 470</v>
          </cell>
          <cell r="I241" t="str">
            <v>Wireless handheld microphone system, SR470 stationary receiver, HT470/D5 handheld transmitter, D5 microphone element, pilot tone, microphone stand, LR6 AA battery, power supply and rack mount unit included.</v>
          </cell>
          <cell r="J241">
            <v>862.5</v>
          </cell>
          <cell r="K241">
            <v>690</v>
          </cell>
          <cell r="L241">
            <v>474.76</v>
          </cell>
          <cell r="O241">
            <v>5</v>
          </cell>
          <cell r="P241">
            <v>885038029847</v>
          </cell>
          <cell r="Q241">
            <v>9002761029840</v>
          </cell>
          <cell r="R241">
            <v>4</v>
          </cell>
          <cell r="S241">
            <v>17</v>
          </cell>
          <cell r="T241">
            <v>13</v>
          </cell>
          <cell r="U241">
            <v>3.2</v>
          </cell>
          <cell r="V241" t="str">
            <v>CN</v>
          </cell>
          <cell r="W241" t="str">
            <v>Non Compliant</v>
          </cell>
          <cell r="X241" t="str">
            <v>https://www.akg.com/Wireless/wireless-components/3305X00370.html</v>
          </cell>
          <cell r="Y241">
            <v>239</v>
          </cell>
        </row>
        <row r="242">
          <cell r="A242" t="str">
            <v>3305X00380</v>
          </cell>
          <cell r="B242" t="str">
            <v>AKG</v>
          </cell>
          <cell r="C242" t="str">
            <v>Wireless Mics</v>
          </cell>
          <cell r="D242" t="str">
            <v>WMS470 D5 SET BD8 50mW - EU/US/UK</v>
          </cell>
          <cell r="E242" t="str">
            <v>AT620000</v>
          </cell>
          <cell r="H242" t="str">
            <v>Wireless Microphone System 470</v>
          </cell>
          <cell r="I242" t="str">
            <v>Wireless handheld microphone system, SR470 stationary receiver, HT470/D5 handheld transmitter, D5 microphone element, pilot tone, microphone stand, LR6 AA battery, power supply and rack mount unit included.</v>
          </cell>
          <cell r="J242">
            <v>856.25</v>
          </cell>
          <cell r="K242">
            <v>685</v>
          </cell>
          <cell r="L242">
            <v>472</v>
          </cell>
          <cell r="O242">
            <v>5</v>
          </cell>
          <cell r="P242">
            <v>885038029854</v>
          </cell>
          <cell r="Q242">
            <v>9002761029857</v>
          </cell>
          <cell r="R242">
            <v>5</v>
          </cell>
          <cell r="S242">
            <v>20</v>
          </cell>
          <cell r="T242">
            <v>17</v>
          </cell>
          <cell r="U242">
            <v>3.2</v>
          </cell>
          <cell r="V242" t="str">
            <v>CN</v>
          </cell>
          <cell r="W242" t="str">
            <v>Non Compliant</v>
          </cell>
          <cell r="X242" t="str">
            <v>https://www.akg.com/Wireless/wireless-components/3305X00380.html</v>
          </cell>
          <cell r="Y242">
            <v>240</v>
          </cell>
        </row>
        <row r="243">
          <cell r="A243" t="str">
            <v>3306X00370</v>
          </cell>
          <cell r="B243" t="str">
            <v>AKG</v>
          </cell>
          <cell r="C243" t="str">
            <v>Wireless Mics</v>
          </cell>
          <cell r="D243" t="str">
            <v>WMS470 C5 SET BD7 50mW - EU/US/UK</v>
          </cell>
          <cell r="E243" t="str">
            <v>AT620000</v>
          </cell>
          <cell r="H243" t="str">
            <v>Wireless Microphone System 470</v>
          </cell>
          <cell r="I243" t="str">
            <v>Wireless handheld microphone system, SR470 stationary receiver, HT470/C5 handheld transmitter, C5 microphone element, pilot tone, microphone stand, LR6 AA battery, power supply and rack mount unit included.</v>
          </cell>
          <cell r="J243">
            <v>943.75</v>
          </cell>
          <cell r="K243">
            <v>755</v>
          </cell>
          <cell r="L243">
            <v>519</v>
          </cell>
          <cell r="O243">
            <v>5</v>
          </cell>
          <cell r="P243">
            <v>885038029946</v>
          </cell>
          <cell r="Q243">
            <v>9002761029949</v>
          </cell>
          <cell r="R243">
            <v>4</v>
          </cell>
          <cell r="S243">
            <v>4</v>
          </cell>
          <cell r="T243">
            <v>17</v>
          </cell>
          <cell r="U243">
            <v>3.2</v>
          </cell>
          <cell r="V243" t="str">
            <v>CN</v>
          </cell>
          <cell r="W243" t="str">
            <v>Non Compliant</v>
          </cell>
          <cell r="X243" t="str">
            <v>https://www.akg.com/Wireless/wireless-components/3306X00370.html</v>
          </cell>
          <cell r="Y243">
            <v>241</v>
          </cell>
        </row>
        <row r="244">
          <cell r="A244" t="str">
            <v>3306X00380</v>
          </cell>
          <cell r="B244" t="str">
            <v>AKG</v>
          </cell>
          <cell r="C244" t="str">
            <v>Wireless Mics</v>
          </cell>
          <cell r="D244" t="str">
            <v>WMS470 C5 SET BD8 50mW - EU/US/UK</v>
          </cell>
          <cell r="E244" t="str">
            <v>AT620000</v>
          </cell>
          <cell r="H244" t="str">
            <v>Wireless Microphone System 470</v>
          </cell>
          <cell r="I244" t="str">
            <v>Wireless handheld microphone system, SR470 stationary receiver, HT470/C5 handheld transmitter, C5 microphone element, pilot tone, microphone stand, LR6 AA battery, power supply and rack mount unit included.</v>
          </cell>
          <cell r="J244">
            <v>943.75</v>
          </cell>
          <cell r="K244">
            <v>755</v>
          </cell>
          <cell r="L244">
            <v>519</v>
          </cell>
          <cell r="O244">
            <v>5</v>
          </cell>
          <cell r="P244">
            <v>885038029953</v>
          </cell>
          <cell r="Q244">
            <v>9002761029956</v>
          </cell>
          <cell r="R244">
            <v>3</v>
          </cell>
          <cell r="S244">
            <v>14</v>
          </cell>
          <cell r="T244">
            <v>17</v>
          </cell>
          <cell r="U244">
            <v>3.2</v>
          </cell>
          <cell r="V244" t="str">
            <v>CN</v>
          </cell>
          <cell r="W244" t="str">
            <v>Non Compliant</v>
          </cell>
          <cell r="X244" t="str">
            <v>https://www.akg.com/Wireless/wireless-components/3306X00380.html</v>
          </cell>
          <cell r="Y244">
            <v>242</v>
          </cell>
        </row>
        <row r="245">
          <cell r="A245" t="str">
            <v>3307H00370</v>
          </cell>
          <cell r="B245" t="str">
            <v>AKG</v>
          </cell>
          <cell r="C245" t="str">
            <v>Wireless Mics</v>
          </cell>
          <cell r="D245" t="str">
            <v>WMS470 INSTR SET BD7 50mW - EU/US/UK</v>
          </cell>
          <cell r="E245" t="str">
            <v>AT620000</v>
          </cell>
          <cell r="H245" t="str">
            <v>Wireless Microphone System 470</v>
          </cell>
          <cell r="I245" t="str">
            <v>Wireless bodypack microphone system, SR470 stationary receiver, PT470 bodypack transmitter, instrument cable with 6.5mm plug, pilot tone, belt clip, LR6 AA battery, power supply and rack mount unit included.</v>
          </cell>
          <cell r="J245">
            <v>850</v>
          </cell>
          <cell r="K245">
            <v>680</v>
          </cell>
          <cell r="L245">
            <v>469.33</v>
          </cell>
          <cell r="O245">
            <v>5</v>
          </cell>
          <cell r="P245">
            <v>885038030041</v>
          </cell>
          <cell r="Q245">
            <v>9002761030044</v>
          </cell>
          <cell r="R245">
            <v>7</v>
          </cell>
          <cell r="S245">
            <v>42</v>
          </cell>
          <cell r="T245">
            <v>6</v>
          </cell>
          <cell r="U245">
            <v>3.2</v>
          </cell>
          <cell r="V245" t="str">
            <v>CN</v>
          </cell>
          <cell r="W245" t="str">
            <v>Non Compliant</v>
          </cell>
          <cell r="X245" t="str">
            <v>https://www.akg.com/Wireless/wireless-components/3307H00370.html</v>
          </cell>
          <cell r="Y245">
            <v>243</v>
          </cell>
        </row>
        <row r="246">
          <cell r="A246" t="str">
            <v>3307H00380</v>
          </cell>
          <cell r="B246" t="str">
            <v>AKG</v>
          </cell>
          <cell r="C246" t="str">
            <v>Wireless Mics</v>
          </cell>
          <cell r="D246" t="str">
            <v>WMS470 INSTR SET BD8 50mW - EU/US/UK</v>
          </cell>
          <cell r="E246" t="str">
            <v>AT620000</v>
          </cell>
          <cell r="H246" t="str">
            <v>Wireless Microphone System 470</v>
          </cell>
          <cell r="I246" t="str">
            <v>Wireless bodypack microphone system, SR470 stationary receiver, PT470 bodypack transmitter, instrument cable with 6.5mm plug, pilot tone, belt clip, LR6 AA battery, power supply and rack mount unit included.</v>
          </cell>
          <cell r="J246">
            <v>850</v>
          </cell>
          <cell r="K246">
            <v>680</v>
          </cell>
          <cell r="L246">
            <v>468.04</v>
          </cell>
          <cell r="O246">
            <v>5</v>
          </cell>
          <cell r="P246">
            <v>885038030058</v>
          </cell>
          <cell r="Q246">
            <v>9002761030051</v>
          </cell>
          <cell r="R246">
            <v>3</v>
          </cell>
          <cell r="S246">
            <v>17</v>
          </cell>
          <cell r="T246">
            <v>13</v>
          </cell>
          <cell r="U246">
            <v>3.2</v>
          </cell>
          <cell r="V246" t="str">
            <v>CN</v>
          </cell>
          <cell r="W246" t="str">
            <v>Non Compliant</v>
          </cell>
          <cell r="X246" t="str">
            <v>https://www.akg.com/Wireless/wireless-components/3307H00380.html</v>
          </cell>
          <cell r="Y246">
            <v>244</v>
          </cell>
        </row>
        <row r="247">
          <cell r="A247" t="str">
            <v>3308H00370</v>
          </cell>
          <cell r="B247" t="str">
            <v>AKG</v>
          </cell>
          <cell r="C247" t="str">
            <v>Wireless Mics</v>
          </cell>
          <cell r="D247" t="str">
            <v>WMS470 SPORTS SET BD7 50mW - EU/US/UK</v>
          </cell>
          <cell r="E247" t="str">
            <v>AT620000</v>
          </cell>
          <cell r="H247" t="str">
            <v>Wireless Microphone System 470</v>
          </cell>
          <cell r="I247" t="str">
            <v>Wireless bodypack microphone system, SR470 stationary receiver, PT470 bodypack transmitter, C544L headworn microphone, belt clip, LR6 AA battery, power supply and rack mount unit included.</v>
          </cell>
          <cell r="J247">
            <v>1000</v>
          </cell>
          <cell r="K247">
            <v>800</v>
          </cell>
          <cell r="L247">
            <v>544</v>
          </cell>
          <cell r="O247">
            <v>5</v>
          </cell>
          <cell r="P247">
            <v>885038030140</v>
          </cell>
          <cell r="Q247">
            <v>9002761030143</v>
          </cell>
          <cell r="R247">
            <v>14</v>
          </cell>
          <cell r="S247">
            <v>17</v>
          </cell>
          <cell r="T247">
            <v>3</v>
          </cell>
          <cell r="U247">
            <v>3.2</v>
          </cell>
          <cell r="V247" t="str">
            <v>CN</v>
          </cell>
          <cell r="W247" t="str">
            <v>Non Compliant</v>
          </cell>
          <cell r="X247" t="str">
            <v>https://www.akg.com/Wireless/wireless-components/3308H00370.html</v>
          </cell>
          <cell r="Y247">
            <v>245</v>
          </cell>
        </row>
        <row r="248">
          <cell r="A248" t="str">
            <v>3308H00380</v>
          </cell>
          <cell r="B248" t="str">
            <v>AKG</v>
          </cell>
          <cell r="C248" t="str">
            <v>Wireless Mics</v>
          </cell>
          <cell r="D248" t="str">
            <v>WMS470 SPORTS SET BD8 50mW - EU/US/UK</v>
          </cell>
          <cell r="E248" t="str">
            <v>AT620000</v>
          </cell>
          <cell r="H248" t="str">
            <v>Wireless Microphone System 470</v>
          </cell>
          <cell r="I248" t="str">
            <v>Wireless bodypack microphone system, SR470 stationary receiver, PT470 bodypack transmitter, C544L headworn microphone, belt clip, LR6 AA battery, power supply and rack mount unit included.</v>
          </cell>
          <cell r="J248">
            <v>1087.5</v>
          </cell>
          <cell r="K248">
            <v>870</v>
          </cell>
          <cell r="L248">
            <v>590</v>
          </cell>
          <cell r="O248">
            <v>5</v>
          </cell>
          <cell r="P248">
            <v>885038030157</v>
          </cell>
          <cell r="Q248">
            <v>9002761030150</v>
          </cell>
          <cell r="R248">
            <v>13</v>
          </cell>
          <cell r="S248">
            <v>3</v>
          </cell>
          <cell r="T248">
            <v>17</v>
          </cell>
          <cell r="U248">
            <v>3.2</v>
          </cell>
          <cell r="V248" t="str">
            <v>CN</v>
          </cell>
          <cell r="W248" t="str">
            <v>Non Compliant</v>
          </cell>
          <cell r="X248" t="str">
            <v>https://www.akg.com/Wireless/wireless-components/3308H00380.html</v>
          </cell>
          <cell r="Y248">
            <v>246</v>
          </cell>
        </row>
        <row r="249">
          <cell r="A249" t="str">
            <v>3309H00370</v>
          </cell>
          <cell r="B249" t="str">
            <v>AKG</v>
          </cell>
          <cell r="C249" t="str">
            <v>Wireless Mics</v>
          </cell>
          <cell r="D249" t="str">
            <v>WMS470 PRES SET BD7 50mW - EU/US/UK</v>
          </cell>
          <cell r="E249" t="str">
            <v>AT620000</v>
          </cell>
          <cell r="H249" t="str">
            <v>Wireless Microphone System 470</v>
          </cell>
          <cell r="I249" t="str">
            <v>Wireless bodypack microphone system, SR470 stationary receiver, PT470 bodypack transmitter, C555L headworn microphone, CK99L lavalier microphone, tie clip, belt clip, LR6 AA battery, power supply and rack mount unit included.</v>
          </cell>
          <cell r="J249">
            <v>1018.75</v>
          </cell>
          <cell r="K249">
            <v>815</v>
          </cell>
          <cell r="L249">
            <v>554.5</v>
          </cell>
          <cell r="O249">
            <v>5</v>
          </cell>
          <cell r="P249">
            <v>885038030249</v>
          </cell>
          <cell r="Q249">
            <v>9002761030242</v>
          </cell>
          <cell r="R249">
            <v>9</v>
          </cell>
          <cell r="S249">
            <v>17</v>
          </cell>
          <cell r="T249">
            <v>17</v>
          </cell>
          <cell r="U249">
            <v>3.2</v>
          </cell>
          <cell r="V249" t="str">
            <v>CN</v>
          </cell>
          <cell r="W249" t="str">
            <v>Non Compliant</v>
          </cell>
          <cell r="X249" t="str">
            <v>https://www.akg.com/Wireless/wireless-components/3309H00370.html</v>
          </cell>
          <cell r="Y249">
            <v>247</v>
          </cell>
        </row>
        <row r="250">
          <cell r="A250" t="str">
            <v>3309H00380</v>
          </cell>
          <cell r="B250" t="str">
            <v>AKG</v>
          </cell>
          <cell r="C250" t="str">
            <v>Wireless Mics</v>
          </cell>
          <cell r="D250" t="str">
            <v>WMS470 PRES SET BD8 50mW - EU/US/UK</v>
          </cell>
          <cell r="E250" t="str">
            <v>AT620000</v>
          </cell>
          <cell r="H250" t="str">
            <v>Wireless Microphone System 470</v>
          </cell>
          <cell r="I250" t="str">
            <v>Wireless bodypack microphone system, SR470 stationary receiver, PT470 bodypack transmitter, C555L headworn microphone, CK99L lavalier microphone, tie clip, belt clip, LR6 AA battery, power supply and rack mount unit included.</v>
          </cell>
          <cell r="J250">
            <v>1018.75</v>
          </cell>
          <cell r="K250">
            <v>815</v>
          </cell>
          <cell r="L250">
            <v>553.22</v>
          </cell>
          <cell r="O250">
            <v>5</v>
          </cell>
          <cell r="P250">
            <v>885038030256</v>
          </cell>
          <cell r="Q250">
            <v>9002761030259</v>
          </cell>
          <cell r="R250">
            <v>4</v>
          </cell>
          <cell r="S250">
            <v>17</v>
          </cell>
          <cell r="T250">
            <v>13</v>
          </cell>
          <cell r="U250">
            <v>3.2</v>
          </cell>
          <cell r="V250" t="str">
            <v>CN</v>
          </cell>
          <cell r="W250" t="str">
            <v>Non Compliant</v>
          </cell>
          <cell r="X250" t="str">
            <v>https://www.akg.com/Wireless/wireless-components/3309H00380.html</v>
          </cell>
          <cell r="Y250">
            <v>248</v>
          </cell>
        </row>
        <row r="251">
          <cell r="A251" t="str">
            <v>WMS 4500</v>
          </cell>
          <cell r="B251" t="str">
            <v>AKG</v>
          </cell>
          <cell r="Y251">
            <v>249</v>
          </cell>
        </row>
        <row r="252">
          <cell r="A252" t="str">
            <v>3201H00280</v>
          </cell>
          <cell r="B252" t="str">
            <v>AKG</v>
          </cell>
          <cell r="C252" t="str">
            <v>Wireless Mics</v>
          </cell>
          <cell r="D252" t="str">
            <v>HT4500 BD7</v>
          </cell>
          <cell r="E252" t="str">
            <v>AT630000</v>
          </cell>
          <cell r="G252" t="str">
            <v>Limited Quantity</v>
          </cell>
          <cell r="H252" t="str">
            <v>Wireless Microphone System 4500</v>
          </cell>
          <cell r="I252" t="str">
            <v>Professional handheld transmitter, SA 63 stand adapter and 2x AA LR6 battery included, rugged body, NO microphone head</v>
          </cell>
          <cell r="J252">
            <v>737.5</v>
          </cell>
          <cell r="K252">
            <v>590</v>
          </cell>
          <cell r="L252">
            <v>412.85</v>
          </cell>
          <cell r="O252">
            <v>4</v>
          </cell>
          <cell r="P252">
            <v>885038021636</v>
          </cell>
          <cell r="Q252">
            <v>9002761021639</v>
          </cell>
          <cell r="R252">
            <v>9</v>
          </cell>
          <cell r="S252">
            <v>4</v>
          </cell>
          <cell r="T252">
            <v>14</v>
          </cell>
          <cell r="U252">
            <v>1.2</v>
          </cell>
          <cell r="V252" t="str">
            <v>CN</v>
          </cell>
          <cell r="W252" t="str">
            <v>Non Compliant</v>
          </cell>
          <cell r="X252" t="str">
            <v>https://www.akg.com/Wireless/wireless-components/3201H00280.html</v>
          </cell>
          <cell r="Y252">
            <v>250</v>
          </cell>
        </row>
        <row r="253">
          <cell r="A253" t="str">
            <v>3201H00300</v>
          </cell>
          <cell r="B253" t="str">
            <v>AKG</v>
          </cell>
          <cell r="C253" t="str">
            <v>Wireless Mics</v>
          </cell>
          <cell r="D253" t="str">
            <v>HT4500 BD8</v>
          </cell>
          <cell r="E253" t="str">
            <v>AT630000</v>
          </cell>
          <cell r="G253" t="str">
            <v>Limited Quantity</v>
          </cell>
          <cell r="H253" t="str">
            <v>Wireless Microphone System 4500</v>
          </cell>
          <cell r="I253" t="str">
            <v>Professional handheld transmitter, SA 63 stand adapter and 2x AA LR6 battery included, rugged body, NO microphone head</v>
          </cell>
          <cell r="J253">
            <v>700</v>
          </cell>
          <cell r="K253">
            <v>560</v>
          </cell>
          <cell r="L253">
            <v>401.17</v>
          </cell>
          <cell r="O253">
            <v>4</v>
          </cell>
          <cell r="P253">
            <v>885038021643</v>
          </cell>
          <cell r="Q253">
            <v>9002761021646</v>
          </cell>
          <cell r="R253">
            <v>6</v>
          </cell>
          <cell r="S253">
            <v>11</v>
          </cell>
          <cell r="T253">
            <v>15</v>
          </cell>
          <cell r="U253">
            <v>4.4000000000000004</v>
          </cell>
          <cell r="V253" t="str">
            <v>CN</v>
          </cell>
          <cell r="W253" t="str">
            <v>Non Compliant</v>
          </cell>
          <cell r="X253" t="str">
            <v>https://www.akg.com/Wireless/wireless-components/3201H00300.html</v>
          </cell>
          <cell r="Y253">
            <v>251</v>
          </cell>
        </row>
        <row r="254">
          <cell r="A254" t="str">
            <v>3202H00300</v>
          </cell>
          <cell r="B254" t="str">
            <v>AKG</v>
          </cell>
          <cell r="C254" t="str">
            <v>Wireless Mics</v>
          </cell>
          <cell r="D254" t="str">
            <v>PT4500 BD8 50mW</v>
          </cell>
          <cell r="E254" t="str">
            <v>AT630000</v>
          </cell>
          <cell r="G254" t="str">
            <v>Limited Quantity</v>
          </cell>
          <cell r="H254" t="str">
            <v>Wireless Microphone System 4500</v>
          </cell>
          <cell r="I254" t="str">
            <v>Professional wireless bodypack transmitter, rugged metal housing, belt clip, 2x AA LR6 battery, secure mute pin included, pilot tone</v>
          </cell>
          <cell r="J254">
            <v>718.75</v>
          </cell>
          <cell r="K254">
            <v>575</v>
          </cell>
          <cell r="L254">
            <v>402.68</v>
          </cell>
          <cell r="O254">
            <v>4</v>
          </cell>
          <cell r="P254">
            <v>885038021759</v>
          </cell>
          <cell r="Q254">
            <v>9002761021752</v>
          </cell>
          <cell r="R254">
            <v>4</v>
          </cell>
          <cell r="S254">
            <v>4</v>
          </cell>
          <cell r="T254">
            <v>14</v>
          </cell>
          <cell r="U254">
            <v>4.4000000000000004</v>
          </cell>
          <cell r="V254" t="str">
            <v>CN</v>
          </cell>
          <cell r="W254" t="str">
            <v>Non Compliant</v>
          </cell>
          <cell r="X254" t="str">
            <v>https://www.akg.com/Wireless/wireless-components/3202H00300.html</v>
          </cell>
          <cell r="Y254">
            <v>252</v>
          </cell>
        </row>
        <row r="255">
          <cell r="A255" t="str">
            <v>3205Z00280</v>
          </cell>
          <cell r="B255" t="str">
            <v>AKG</v>
          </cell>
          <cell r="C255" t="str">
            <v>Wireless Mics</v>
          </cell>
          <cell r="D255" t="str">
            <v>WMS4500 D7 Set BD7 EU/US/UK/AU</v>
          </cell>
          <cell r="E255" t="str">
            <v>AT630000</v>
          </cell>
          <cell r="G255" t="str">
            <v>Limited Quantity</v>
          </cell>
          <cell r="H255" t="str">
            <v>Wireless Microphone System 4500</v>
          </cell>
          <cell r="I255" t="str">
            <v>Professional wireless system including SR4500, HT4500, D7 WL1, SA63, EU/US/UK/AU power supply adapter.</v>
          </cell>
          <cell r="J255">
            <v>1875</v>
          </cell>
          <cell r="K255">
            <v>1500</v>
          </cell>
          <cell r="L255">
            <v>1070.32</v>
          </cell>
          <cell r="P255">
            <v>885038033776</v>
          </cell>
          <cell r="Q255">
            <v>9002761033779</v>
          </cell>
          <cell r="R255">
            <v>20</v>
          </cell>
          <cell r="S255">
            <v>6</v>
          </cell>
          <cell r="T255">
            <v>15</v>
          </cell>
          <cell r="U255">
            <v>5.2</v>
          </cell>
          <cell r="V255" t="str">
            <v>CN</v>
          </cell>
          <cell r="W255" t="str">
            <v>Non Compliant</v>
          </cell>
          <cell r="X255" t="str">
            <v>https://www.akg.com/Wireless/wireless-components/3205Z00280.html</v>
          </cell>
          <cell r="Y255">
            <v>253</v>
          </cell>
        </row>
        <row r="256">
          <cell r="A256" t="str">
            <v>DMS 100/300</v>
          </cell>
          <cell r="B256" t="str">
            <v>AKG</v>
          </cell>
          <cell r="Y256">
            <v>254</v>
          </cell>
        </row>
        <row r="257">
          <cell r="A257" t="str">
            <v>5100247-00</v>
          </cell>
          <cell r="B257" t="str">
            <v>AKG</v>
          </cell>
          <cell r="C257" t="str">
            <v>Wireless Mics</v>
          </cell>
          <cell r="D257" t="str">
            <v>DMS100</v>
          </cell>
          <cell r="E257">
            <v>10690000</v>
          </cell>
          <cell r="H257" t="str">
            <v>DMS100 Vocal Set</v>
          </cell>
          <cell r="I257" t="str">
            <v>DMS100 Wireless Microphone System</v>
          </cell>
          <cell r="J257">
            <v>437.5</v>
          </cell>
          <cell r="K257">
            <v>350</v>
          </cell>
          <cell r="L257">
            <v>257.89999999999998</v>
          </cell>
          <cell r="P257">
            <v>885038040613</v>
          </cell>
          <cell r="R257">
            <v>1.65</v>
          </cell>
          <cell r="S257">
            <v>6.9</v>
          </cell>
          <cell r="T257">
            <v>65</v>
          </cell>
          <cell r="U257">
            <v>3.1</v>
          </cell>
          <cell r="V257" t="str">
            <v>CN</v>
          </cell>
          <cell r="W257" t="str">
            <v>Non Compliant</v>
          </cell>
          <cell r="X257" t="str">
            <v>https://www.akg.com/Wireless/wireless-components/5100247-00.html</v>
          </cell>
          <cell r="Y257">
            <v>255</v>
          </cell>
        </row>
        <row r="258">
          <cell r="A258" t="str">
            <v>5100248-00</v>
          </cell>
          <cell r="B258" t="str">
            <v>AKG</v>
          </cell>
          <cell r="C258" t="str">
            <v>Wireless Mics</v>
          </cell>
          <cell r="D258" t="str">
            <v>DMS100</v>
          </cell>
          <cell r="E258" t="str">
            <v>DMS300/10</v>
          </cell>
          <cell r="H258" t="str">
            <v>DMS100 Instrument Set</v>
          </cell>
          <cell r="I258" t="str">
            <v>DMS100 Wireless Instrument System</v>
          </cell>
          <cell r="J258">
            <v>387.5</v>
          </cell>
          <cell r="K258">
            <v>310</v>
          </cell>
          <cell r="L258">
            <v>231.5</v>
          </cell>
          <cell r="P258">
            <v>885038040620</v>
          </cell>
          <cell r="V258" t="str">
            <v>CN</v>
          </cell>
          <cell r="W258" t="str">
            <v>Non Compliant</v>
          </cell>
          <cell r="X258" t="str">
            <v>https://www.akg.com/Wireless/wireless-components/5100248-00.html</v>
          </cell>
          <cell r="Y258">
            <v>256</v>
          </cell>
        </row>
        <row r="259">
          <cell r="A259" t="str">
            <v>5100252-00</v>
          </cell>
          <cell r="B259" t="str">
            <v>AKG</v>
          </cell>
          <cell r="C259" t="str">
            <v>Wireless Mics</v>
          </cell>
          <cell r="D259" t="str">
            <v>DMS300</v>
          </cell>
          <cell r="E259" t="str">
            <v>DMS300/10</v>
          </cell>
          <cell r="H259" t="str">
            <v>DMS300 Vocal Set</v>
          </cell>
          <cell r="I259" t="str">
            <v>DMS300 Wireless Microphone System</v>
          </cell>
          <cell r="J259">
            <v>562.5</v>
          </cell>
          <cell r="K259">
            <v>450</v>
          </cell>
          <cell r="L259">
            <v>337.25</v>
          </cell>
          <cell r="P259">
            <v>885038040668</v>
          </cell>
          <cell r="V259" t="str">
            <v>CN</v>
          </cell>
          <cell r="W259" t="str">
            <v>Non Compliant</v>
          </cell>
          <cell r="X259" t="str">
            <v>https://www.akg.com/Wireless/wireless-components/5100252-00.html</v>
          </cell>
          <cell r="Y259">
            <v>257</v>
          </cell>
        </row>
        <row r="260">
          <cell r="A260" t="str">
            <v>5100253-00</v>
          </cell>
          <cell r="B260" t="str">
            <v>AKG</v>
          </cell>
          <cell r="C260" t="str">
            <v>Wireless Mics</v>
          </cell>
          <cell r="D260" t="str">
            <v>DMS300</v>
          </cell>
          <cell r="E260" t="str">
            <v>DMS300/10</v>
          </cell>
          <cell r="H260" t="str">
            <v>DMS300 Instrument Set</v>
          </cell>
          <cell r="I260" t="str">
            <v>DMS300 Wireless Instrument System</v>
          </cell>
          <cell r="J260">
            <v>562.5</v>
          </cell>
          <cell r="K260">
            <v>450</v>
          </cell>
          <cell r="L260">
            <v>336.1</v>
          </cell>
          <cell r="P260">
            <v>885038040675</v>
          </cell>
          <cell r="V260" t="str">
            <v>CN</v>
          </cell>
          <cell r="W260" t="str">
            <v>Non Compliant</v>
          </cell>
          <cell r="X260" t="str">
            <v>https://www.akg.com/Wireless/wireless-components/5100253-00.html</v>
          </cell>
          <cell r="Y260">
            <v>258</v>
          </cell>
        </row>
        <row r="261">
          <cell r="A261" t="str">
            <v>DMS 800</v>
          </cell>
          <cell r="B261" t="str">
            <v>AKG</v>
          </cell>
          <cell r="Y261">
            <v>259</v>
          </cell>
        </row>
        <row r="262">
          <cell r="A262" t="str">
            <v>3382H00100</v>
          </cell>
          <cell r="B262" t="str">
            <v>AKG</v>
          </cell>
          <cell r="C262" t="str">
            <v>Wireless Mics</v>
          </cell>
          <cell r="D262" t="str">
            <v>DMS800 DPT800 BD1</v>
          </cell>
          <cell r="E262" t="str">
            <v>AT670000</v>
          </cell>
          <cell r="H262" t="str">
            <v>DMS800 DPT800 BD1</v>
          </cell>
          <cell r="I262" t="str">
            <v>Body pack transmitter</v>
          </cell>
          <cell r="J262">
            <v>600</v>
          </cell>
          <cell r="K262">
            <v>480</v>
          </cell>
          <cell r="L262">
            <v>341.77</v>
          </cell>
          <cell r="P262">
            <v>885038037378</v>
          </cell>
          <cell r="V262" t="str">
            <v>CN</v>
          </cell>
          <cell r="X262" t="str">
            <v>https://www.akg.com/Wireless/wireless-components/3382H00100.html</v>
          </cell>
          <cell r="Y262">
            <v>260</v>
          </cell>
        </row>
        <row r="263">
          <cell r="A263" t="str">
            <v>3381H00100</v>
          </cell>
          <cell r="B263" t="str">
            <v>AKG</v>
          </cell>
          <cell r="C263" t="str">
            <v>Wireless Mics</v>
          </cell>
          <cell r="D263" t="str">
            <v>DHT800 BD1</v>
          </cell>
          <cell r="E263" t="str">
            <v>AT670000</v>
          </cell>
          <cell r="H263" t="str">
            <v>DHT800 BD1</v>
          </cell>
          <cell r="J263">
            <v>550</v>
          </cell>
          <cell r="K263">
            <v>440</v>
          </cell>
          <cell r="L263">
            <v>314.42</v>
          </cell>
          <cell r="P263">
            <v>885038037293</v>
          </cell>
          <cell r="V263" t="str">
            <v>CN</v>
          </cell>
          <cell r="X263" t="str">
            <v>https://www.akg.com/Wireless/wireless-components/3381H00100.html</v>
          </cell>
          <cell r="Y263">
            <v>261</v>
          </cell>
        </row>
        <row r="264">
          <cell r="A264" t="str">
            <v>3380H00100</v>
          </cell>
          <cell r="B264" t="str">
            <v>AKG</v>
          </cell>
          <cell r="C264" t="str">
            <v>Wireless Mics</v>
          </cell>
          <cell r="D264" t="str">
            <v>DMS800 DSR800 BD1</v>
          </cell>
          <cell r="E264" t="str">
            <v>AT510000</v>
          </cell>
          <cell r="H264" t="str">
            <v>DMS800 DSR800 BD1</v>
          </cell>
          <cell r="I264" t="str">
            <v>Wireless receiver</v>
          </cell>
          <cell r="J264">
            <v>2300</v>
          </cell>
          <cell r="K264">
            <v>1840</v>
          </cell>
          <cell r="L264">
            <v>1304.8399999999999</v>
          </cell>
          <cell r="P264">
            <v>885038037217</v>
          </cell>
          <cell r="V264" t="str">
            <v>CN</v>
          </cell>
          <cell r="X264" t="str">
            <v>https://www.akg.com/Wireless/wireless-components/3380H00100.html</v>
          </cell>
          <cell r="Y264">
            <v>262</v>
          </cell>
        </row>
        <row r="265">
          <cell r="A265" t="str">
            <v>3383H00010</v>
          </cell>
          <cell r="B265" t="str">
            <v>AKG</v>
          </cell>
          <cell r="C265" t="str">
            <v>Wireless Mics</v>
          </cell>
          <cell r="D265" t="str">
            <v>DMS800 D5 Vocal Set BD1</v>
          </cell>
          <cell r="H265" t="str">
            <v>DMS800 D5 Vocal Set BD1</v>
          </cell>
          <cell r="I265" t="str">
            <v>D5 Vocal Set includes: 1x DSR800, 2x DHT800, 2x D5 WL1, 2x SA63, 4x AA size batteries</v>
          </cell>
          <cell r="J265">
            <v>3856.25</v>
          </cell>
          <cell r="K265">
            <v>3085</v>
          </cell>
          <cell r="L265">
            <v>2243.87</v>
          </cell>
          <cell r="P265">
            <v>885038037170</v>
          </cell>
          <cell r="V265" t="str">
            <v>CN</v>
          </cell>
          <cell r="X265" t="str">
            <v>https://www.akg.com/Wireless/wireless-components/3383H00010.html</v>
          </cell>
          <cell r="Y265">
            <v>263</v>
          </cell>
        </row>
        <row r="266">
          <cell r="A266" t="str">
            <v>3383H00110</v>
          </cell>
          <cell r="B266" t="str">
            <v>AKG</v>
          </cell>
          <cell r="C266" t="str">
            <v>Wireless Mics</v>
          </cell>
          <cell r="D266" t="str">
            <v>DMS800 D7 Vocal Set BD1</v>
          </cell>
          <cell r="H266" t="str">
            <v>DMS800 D7 Vocal Set BD1</v>
          </cell>
          <cell r="I266" t="str">
            <v>D7 Vocal Set includes: 1x DSR800, 2x DHT800, 2x D7 WL1, 2x SA63, 4x AA size batteries</v>
          </cell>
          <cell r="J266">
            <v>3925</v>
          </cell>
          <cell r="K266">
            <v>3140</v>
          </cell>
          <cell r="L266">
            <v>2284.4499999999998</v>
          </cell>
          <cell r="P266">
            <v>885038037187</v>
          </cell>
          <cell r="V266" t="str">
            <v>CN</v>
          </cell>
          <cell r="X266" t="str">
            <v>https://www.akg.com/Wireless/wireless-components/3383H00110.html</v>
          </cell>
          <cell r="Y266">
            <v>264</v>
          </cell>
        </row>
        <row r="267">
          <cell r="A267" t="str">
            <v>6500H00500</v>
          </cell>
          <cell r="B267" t="str">
            <v>AKG</v>
          </cell>
          <cell r="C267" t="str">
            <v>Microlite Accessories</v>
          </cell>
          <cell r="D267" t="str">
            <v>WM82 black wiremesh 5 pack</v>
          </cell>
          <cell r="E267" t="str">
            <v>AT510000</v>
          </cell>
          <cell r="H267" t="str">
            <v>WM82 black wiremesh 5 pack</v>
          </cell>
          <cell r="I267" t="str">
            <v>Wire Mesh Cap Black Color for Omnidirection (Package of 10)</v>
          </cell>
          <cell r="J267">
            <v>55</v>
          </cell>
          <cell r="K267">
            <v>55</v>
          </cell>
          <cell r="L267">
            <v>35.83</v>
          </cell>
          <cell r="P267">
            <v>885038039266</v>
          </cell>
          <cell r="Q267">
            <v>9002761039269</v>
          </cell>
          <cell r="R267">
            <v>1</v>
          </cell>
          <cell r="S267">
            <v>4.25</v>
          </cell>
          <cell r="T267">
            <v>2.5</v>
          </cell>
          <cell r="U267" t="str">
            <v>n/a</v>
          </cell>
          <cell r="V267" t="str">
            <v>TW</v>
          </cell>
          <cell r="W267" t="str">
            <v>Compliant</v>
          </cell>
          <cell r="X267" t="str">
            <v>https://www.akg.com/support-product-detail.html#prod=WM82group</v>
          </cell>
          <cell r="Y267">
            <v>265</v>
          </cell>
        </row>
        <row r="268">
          <cell r="A268" t="str">
            <v>3383H00310</v>
          </cell>
          <cell r="B268" t="str">
            <v>AKG</v>
          </cell>
          <cell r="C268" t="str">
            <v>Wireless Mics</v>
          </cell>
          <cell r="D268" t="str">
            <v>DMS800 Performer Set BD1</v>
          </cell>
          <cell r="H268" t="str">
            <v>DMS800 Performer Set BD1</v>
          </cell>
          <cell r="I268" t="str">
            <v>Performer Set includes: 1x DSR800, 2x DPT800, 2x C11 LP, 2x MKGL, 4x AA size batteries</v>
          </cell>
          <cell r="J268">
            <v>3643.75</v>
          </cell>
          <cell r="K268">
            <v>2915</v>
          </cell>
          <cell r="L268">
            <v>2022.9</v>
          </cell>
          <cell r="P268">
            <v>885038037200</v>
          </cell>
          <cell r="V268" t="str">
            <v>CN</v>
          </cell>
          <cell r="X268" t="str">
            <v>https://www.akg.com/Wireless/wireless-components/3383H00310.html</v>
          </cell>
          <cell r="Y268">
            <v>266</v>
          </cell>
        </row>
        <row r="269">
          <cell r="A269" t="str">
            <v>Tetrad</v>
          </cell>
          <cell r="B269" t="str">
            <v>AKG</v>
          </cell>
          <cell r="Y269">
            <v>267</v>
          </cell>
        </row>
        <row r="270">
          <cell r="A270" t="str">
            <v>3456H00030</v>
          </cell>
          <cell r="B270" t="str">
            <v>AKG</v>
          </cell>
          <cell r="C270" t="str">
            <v>Wireless Mics</v>
          </cell>
          <cell r="D270" t="str">
            <v>DPT TETRAD NON-EU</v>
          </cell>
          <cell r="E270" t="str">
            <v>AT650000</v>
          </cell>
          <cell r="H270" t="str">
            <v>Digital Microphone System Tetrad</v>
          </cell>
          <cell r="I270" t="str">
            <v>Pocket transmitter</v>
          </cell>
          <cell r="J270">
            <v>395</v>
          </cell>
          <cell r="K270">
            <v>395</v>
          </cell>
          <cell r="L270">
            <v>236.37</v>
          </cell>
          <cell r="P270">
            <v>885038038658</v>
          </cell>
          <cell r="Q270">
            <v>9002761038651</v>
          </cell>
          <cell r="R270">
            <v>15</v>
          </cell>
          <cell r="S270">
            <v>21</v>
          </cell>
          <cell r="T270">
            <v>3</v>
          </cell>
          <cell r="U270">
            <v>2.4</v>
          </cell>
          <cell r="V270" t="str">
            <v>CN</v>
          </cell>
          <cell r="W270" t="str">
            <v>Non Compliant</v>
          </cell>
          <cell r="X270" t="str">
            <v>https://www.akg.com/dmstetrad-system.html</v>
          </cell>
          <cell r="Y270">
            <v>268</v>
          </cell>
        </row>
        <row r="271">
          <cell r="A271" t="str">
            <v>3457H00050</v>
          </cell>
          <cell r="B271" t="str">
            <v>AKG</v>
          </cell>
          <cell r="C271" t="str">
            <v>Wireless Mics</v>
          </cell>
          <cell r="D271" t="str">
            <v>DHT TETRAD P5 NON-EU</v>
          </cell>
          <cell r="E271" t="str">
            <v>AT650000</v>
          </cell>
          <cell r="H271" t="str">
            <v>Digital Microphone System Tetrad</v>
          </cell>
          <cell r="I271" t="str">
            <v>Handheld transmitter</v>
          </cell>
          <cell r="J271">
            <v>305</v>
          </cell>
          <cell r="K271">
            <v>305</v>
          </cell>
          <cell r="L271">
            <v>189.33</v>
          </cell>
          <cell r="P271">
            <v>885038038665</v>
          </cell>
          <cell r="Q271">
            <v>9002761038668</v>
          </cell>
          <cell r="R271">
            <v>1.8</v>
          </cell>
          <cell r="S271">
            <v>5</v>
          </cell>
          <cell r="T271">
            <v>4</v>
          </cell>
          <cell r="U271">
            <v>2.4</v>
          </cell>
          <cell r="V271" t="str">
            <v>CN</v>
          </cell>
          <cell r="W271" t="str">
            <v>Non Compliant</v>
          </cell>
          <cell r="X271" t="str">
            <v>https://www.akg.com/dmstetrad-system.html</v>
          </cell>
          <cell r="Y271">
            <v>269</v>
          </cell>
        </row>
        <row r="272">
          <cell r="A272" t="str">
            <v>6500H00510</v>
          </cell>
          <cell r="B272" t="str">
            <v>AKG</v>
          </cell>
          <cell r="C272" t="str">
            <v>Microlite Accessories</v>
          </cell>
          <cell r="D272" t="str">
            <v xml:space="preserve">WM82  white wiremesh 5 pack </v>
          </cell>
          <cell r="E272" t="str">
            <v>AT510000</v>
          </cell>
          <cell r="H272" t="str">
            <v xml:space="preserve">WM82  white wiremesh 5 pack </v>
          </cell>
          <cell r="I272" t="str">
            <v>Wire Mesh Cap White Color for Omnidirection (Package of 10)</v>
          </cell>
          <cell r="J272">
            <v>55</v>
          </cell>
          <cell r="K272">
            <v>55</v>
          </cell>
          <cell r="L272">
            <v>35.86</v>
          </cell>
          <cell r="P272">
            <v>885038039273</v>
          </cell>
          <cell r="Q272">
            <v>9002761039276</v>
          </cell>
          <cell r="R272">
            <v>1</v>
          </cell>
          <cell r="S272">
            <v>3</v>
          </cell>
          <cell r="T272">
            <v>4</v>
          </cell>
          <cell r="U272" t="str">
            <v>n/a</v>
          </cell>
          <cell r="V272" t="str">
            <v>TW</v>
          </cell>
          <cell r="W272" t="str">
            <v>Compliant</v>
          </cell>
          <cell r="X272" t="str">
            <v>https://www.akg.com/Microphones/Microphone%20Accessories/6500H00510.html</v>
          </cell>
          <cell r="Y272">
            <v>270</v>
          </cell>
        </row>
        <row r="273">
          <cell r="A273" t="str">
            <v>IVM 45000 IEM</v>
          </cell>
          <cell r="B273" t="str">
            <v>AKG</v>
          </cell>
          <cell r="Y273">
            <v>271</v>
          </cell>
        </row>
        <row r="274">
          <cell r="A274" t="str">
            <v>Wireless Accessories</v>
          </cell>
          <cell r="B274" t="str">
            <v>AKG</v>
          </cell>
          <cell r="Y274">
            <v>272</v>
          </cell>
        </row>
        <row r="275">
          <cell r="A275" t="str">
            <v>3082X00010</v>
          </cell>
          <cell r="B275" t="str">
            <v>AKG</v>
          </cell>
          <cell r="C275" t="str">
            <v>Wireless Mics</v>
          </cell>
          <cell r="D275" t="str">
            <v>D5 WL1</v>
          </cell>
          <cell r="E275" t="str">
            <v>JBL025</v>
          </cell>
          <cell r="H275" t="str">
            <v>Microphone Head</v>
          </cell>
          <cell r="I275" t="str">
            <v>Microphone head with D5 acoustic</v>
          </cell>
          <cell r="J275">
            <v>206.25</v>
          </cell>
          <cell r="K275">
            <v>165</v>
          </cell>
          <cell r="L275">
            <v>112.52</v>
          </cell>
          <cell r="O275">
            <v>36</v>
          </cell>
          <cell r="P275">
            <v>885038019503</v>
          </cell>
          <cell r="Q275">
            <v>9002761019506</v>
          </cell>
          <cell r="R275">
            <v>3</v>
          </cell>
          <cell r="S275">
            <v>3</v>
          </cell>
          <cell r="T275">
            <v>5</v>
          </cell>
          <cell r="U275">
            <v>2.4</v>
          </cell>
          <cell r="V275" t="str">
            <v>CN</v>
          </cell>
          <cell r="W275" t="str">
            <v>Non Compliant</v>
          </cell>
          <cell r="X275" t="str">
            <v>https://www.akg.com/Wireless/Wireless%20Accessories/3082X00010.html</v>
          </cell>
          <cell r="Y275">
            <v>273</v>
          </cell>
        </row>
        <row r="276">
          <cell r="A276" t="str">
            <v>3082X00020</v>
          </cell>
          <cell r="B276" t="str">
            <v>AKG</v>
          </cell>
          <cell r="C276" t="str">
            <v>Wireless Mics</v>
          </cell>
          <cell r="D276" t="str">
            <v>C5 WL1</v>
          </cell>
          <cell r="E276" t="str">
            <v>AT690091</v>
          </cell>
          <cell r="H276" t="str">
            <v>Microphone Head</v>
          </cell>
          <cell r="I276" t="str">
            <v>Microphone head with C5 acoustic</v>
          </cell>
          <cell r="J276">
            <v>348.75</v>
          </cell>
          <cell r="K276">
            <v>279</v>
          </cell>
          <cell r="L276">
            <v>200.27</v>
          </cell>
          <cell r="O276">
            <v>36</v>
          </cell>
          <cell r="P276">
            <v>885038019510</v>
          </cell>
          <cell r="Q276">
            <v>9002761019513</v>
          </cell>
          <cell r="R276">
            <v>3</v>
          </cell>
          <cell r="S276">
            <v>3</v>
          </cell>
          <cell r="T276">
            <v>5</v>
          </cell>
          <cell r="U276">
            <v>6.8</v>
          </cell>
          <cell r="V276" t="str">
            <v>CN</v>
          </cell>
          <cell r="W276" t="str">
            <v>Non Compliant</v>
          </cell>
          <cell r="X276" t="str">
            <v>https://www.akg.com/Wireless/Wireless%20Accessories/3082X00020.html</v>
          </cell>
          <cell r="Y276">
            <v>274</v>
          </cell>
        </row>
        <row r="277">
          <cell r="A277" t="str">
            <v>3438X00030</v>
          </cell>
          <cell r="B277" t="str">
            <v>AKG</v>
          </cell>
          <cell r="C277" t="str">
            <v>Handheld Vocal Microphone</v>
          </cell>
          <cell r="D277" t="str">
            <v>C7 WL1</v>
          </cell>
          <cell r="E277" t="str">
            <v>AT410010</v>
          </cell>
          <cell r="H277" t="str">
            <v>Handheld Vocal Microphone</v>
          </cell>
          <cell r="I277" t="str">
            <v>Microphone head with C7 acoustic for wireless systems DMS800 and WMS4500</v>
          </cell>
          <cell r="J277">
            <v>425</v>
          </cell>
          <cell r="K277">
            <v>345</v>
          </cell>
          <cell r="L277">
            <v>261.04000000000002</v>
          </cell>
          <cell r="P277">
            <v>885038040149</v>
          </cell>
          <cell r="Q277">
            <v>9002761040142</v>
          </cell>
          <cell r="R277">
            <v>3</v>
          </cell>
          <cell r="S277">
            <v>4</v>
          </cell>
          <cell r="T277">
            <v>3.25</v>
          </cell>
          <cell r="U277">
            <v>3.2</v>
          </cell>
          <cell r="V277" t="str">
            <v>CN</v>
          </cell>
          <cell r="W277" t="str">
            <v>Non Compliant</v>
          </cell>
          <cell r="X277" t="str">
            <v>https://www.akg.com/Wireless/Wireless%20Accessories/3438X00030.html</v>
          </cell>
          <cell r="Y277">
            <v>275</v>
          </cell>
        </row>
        <row r="278">
          <cell r="A278" t="str">
            <v>3082X00030</v>
          </cell>
          <cell r="B278" t="str">
            <v>AKG</v>
          </cell>
          <cell r="C278" t="str">
            <v>Wireless Mics</v>
          </cell>
          <cell r="D278" t="str">
            <v>D7 WL1</v>
          </cell>
          <cell r="E278" t="str">
            <v>AT690091</v>
          </cell>
          <cell r="H278" t="str">
            <v>Microphone Head</v>
          </cell>
          <cell r="I278" t="str">
            <v>Microphone head with D7 acoustic</v>
          </cell>
          <cell r="J278">
            <v>356.25</v>
          </cell>
          <cell r="K278">
            <v>285</v>
          </cell>
          <cell r="L278">
            <v>203.2</v>
          </cell>
          <cell r="O278">
            <v>36</v>
          </cell>
          <cell r="P278">
            <v>885038024477</v>
          </cell>
          <cell r="Q278">
            <v>9002761024470</v>
          </cell>
          <cell r="R278">
            <v>4</v>
          </cell>
          <cell r="S278">
            <v>3</v>
          </cell>
          <cell r="T278">
            <v>5</v>
          </cell>
          <cell r="U278">
            <v>5.2</v>
          </cell>
          <cell r="V278" t="str">
            <v>CN</v>
          </cell>
          <cell r="W278" t="str">
            <v>Non Compliant</v>
          </cell>
          <cell r="X278" t="str">
            <v>https://www.akg.com/Wireless/Wireless%20Accessories/3082X00030.html</v>
          </cell>
          <cell r="Y278">
            <v>276</v>
          </cell>
        </row>
        <row r="279">
          <cell r="A279" t="str">
            <v>3439X00030</v>
          </cell>
          <cell r="B279" t="str">
            <v>AKG</v>
          </cell>
          <cell r="C279" t="str">
            <v xml:space="preserve">Handheld Vocal Microphone </v>
          </cell>
          <cell r="D279" t="str">
            <v>C636 WL1</v>
          </cell>
          <cell r="E279" t="str">
            <v>AT410010</v>
          </cell>
          <cell r="H279" t="str">
            <v>Microphone head</v>
          </cell>
          <cell r="I279" t="str">
            <v>Microphone head with C636 acoustic for wireless systems DMS800 and WMS4500</v>
          </cell>
          <cell r="J279">
            <v>690</v>
          </cell>
          <cell r="K279">
            <v>690</v>
          </cell>
          <cell r="L279">
            <v>477.06</v>
          </cell>
          <cell r="P279">
            <v>885038040132</v>
          </cell>
          <cell r="Q279">
            <v>9002761040135</v>
          </cell>
          <cell r="U279">
            <v>3.2</v>
          </cell>
          <cell r="V279" t="str">
            <v>CN</v>
          </cell>
          <cell r="W279" t="str">
            <v>Non Compliant</v>
          </cell>
          <cell r="X279" t="str">
            <v>https://www.akg.com/Wireless/Wireless%20Accessories/3439X00030.html</v>
          </cell>
          <cell r="Y279">
            <v>277</v>
          </cell>
        </row>
        <row r="280">
          <cell r="A280" t="str">
            <v>3009H00140</v>
          </cell>
          <cell r="B280" t="str">
            <v>AKG</v>
          </cell>
          <cell r="C280" t="str">
            <v>Wireless Mics</v>
          </cell>
          <cell r="D280" t="str">
            <v>DMS800 WLMA-US</v>
          </cell>
          <cell r="H280" t="str">
            <v>Digital Microphone System</v>
          </cell>
          <cell r="I280" t="str">
            <v>Wireless microphone adapter for SHURE wireless microphone heads</v>
          </cell>
          <cell r="J280">
            <v>140</v>
          </cell>
          <cell r="K280">
            <v>140</v>
          </cell>
          <cell r="L280">
            <v>99.12</v>
          </cell>
          <cell r="P280">
            <v>885038038238</v>
          </cell>
          <cell r="R280">
            <v>1</v>
          </cell>
          <cell r="S280">
            <v>3</v>
          </cell>
          <cell r="T280">
            <v>4</v>
          </cell>
          <cell r="V280" t="str">
            <v>HU</v>
          </cell>
          <cell r="W280" t="str">
            <v>Compliant</v>
          </cell>
          <cell r="X280" t="str">
            <v>https://www.akg.com/Wireless/Wireless%20Accessories/3009H00140.html</v>
          </cell>
          <cell r="Y280">
            <v>278</v>
          </cell>
        </row>
        <row r="281">
          <cell r="A281" t="str">
            <v>3296H00010</v>
          </cell>
          <cell r="B281" t="str">
            <v>AKG</v>
          </cell>
          <cell r="C281" t="str">
            <v>Accessories</v>
          </cell>
          <cell r="D281" t="str">
            <v>APS4/NONE ANTENNA POWER SPLITTER</v>
          </cell>
          <cell r="E281" t="str">
            <v>AT110020</v>
          </cell>
          <cell r="H281" t="str">
            <v>APS4/NONE ANTENNA POWER SPLITTER</v>
          </cell>
          <cell r="I281" t="str">
            <v>APS4/NONE ANTENNA POWER SPLITTER</v>
          </cell>
          <cell r="J281">
            <v>931.25</v>
          </cell>
          <cell r="K281">
            <v>745</v>
          </cell>
          <cell r="L281">
            <v>521.64</v>
          </cell>
          <cell r="P281">
            <v>885038037835</v>
          </cell>
          <cell r="R281">
            <v>24</v>
          </cell>
          <cell r="S281">
            <v>24</v>
          </cell>
          <cell r="T281">
            <v>4</v>
          </cell>
          <cell r="V281" t="str">
            <v>CN</v>
          </cell>
          <cell r="W281" t="str">
            <v>Non Compliant</v>
          </cell>
          <cell r="X281" t="str">
            <v>https://www.akg.com/Wireless/Wireless%20Accessories/3296H00010.html</v>
          </cell>
          <cell r="Y281">
            <v>279</v>
          </cell>
        </row>
        <row r="282">
          <cell r="A282" t="str">
            <v>3296H00050</v>
          </cell>
          <cell r="B282" t="str">
            <v>AKG</v>
          </cell>
          <cell r="C282" t="str">
            <v>Accessories</v>
          </cell>
          <cell r="D282" t="str">
            <v xml:space="preserve">APS4 EU/US/UK/AU ANTENNA POWER SPLITTER </v>
          </cell>
          <cell r="E282" t="str">
            <v>AT690092</v>
          </cell>
          <cell r="H282" t="str">
            <v xml:space="preserve">APS4 EU/US/UK/AU ANTENNA POWER SPLITTER </v>
          </cell>
          <cell r="I282" t="str">
            <v xml:space="preserve">APS4 EU/US/UK/AU ANTENNA POWER SPLITTER </v>
          </cell>
          <cell r="J282">
            <v>1206.25</v>
          </cell>
          <cell r="K282">
            <v>965</v>
          </cell>
          <cell r="L282">
            <v>644.15</v>
          </cell>
          <cell r="P282">
            <v>885038039754</v>
          </cell>
          <cell r="V282" t="str">
            <v>CN</v>
          </cell>
          <cell r="W282" t="str">
            <v>Non Compliant</v>
          </cell>
          <cell r="X282" t="str">
            <v>https://www.akg.com/Wireless/Wireless%20Accessories/APS4+EU-US-UK-AU.html</v>
          </cell>
          <cell r="Y282">
            <v>280</v>
          </cell>
        </row>
        <row r="283">
          <cell r="A283" t="str">
            <v>2634H00330</v>
          </cell>
          <cell r="B283" t="str">
            <v>AKG</v>
          </cell>
          <cell r="C283" t="str">
            <v>Wireless Mics</v>
          </cell>
          <cell r="D283" t="str">
            <v>RA4000/EW ANTENNA</v>
          </cell>
          <cell r="E283">
            <v>83200201</v>
          </cell>
          <cell r="H283" t="str">
            <v>Remote Antenna, Omni directional, Dipole Passive Diversity System Receiver</v>
          </cell>
          <cell r="I283" t="str">
            <v>Remote Antenna, Omni directional, Dipole Passive Diversity System Receiver</v>
          </cell>
          <cell r="J283">
            <v>262.5</v>
          </cell>
          <cell r="K283">
            <v>210</v>
          </cell>
          <cell r="L283">
            <v>156.44</v>
          </cell>
          <cell r="P283">
            <v>885038038030</v>
          </cell>
          <cell r="V283" t="str">
            <v>CN</v>
          </cell>
          <cell r="X283" t="str">
            <v>https://www.akg.com/Wireless/Antennas%20%2F%20Antenna%20Components/2634H00330-LS.html</v>
          </cell>
          <cell r="Y283">
            <v>281</v>
          </cell>
        </row>
        <row r="284">
          <cell r="A284" t="str">
            <v>2634H00340</v>
          </cell>
          <cell r="B284" t="str">
            <v>AKG</v>
          </cell>
          <cell r="C284" t="str">
            <v>Accessories</v>
          </cell>
          <cell r="D284" t="str">
            <v>RA4000B/EW ANTENNA</v>
          </cell>
          <cell r="E284" t="str">
            <v>AT690092</v>
          </cell>
          <cell r="H284" t="str">
            <v>Antenna</v>
          </cell>
          <cell r="I284" t="str">
            <v>RA4000B/EW ANTENNA</v>
          </cell>
          <cell r="J284">
            <v>381.25</v>
          </cell>
          <cell r="K284">
            <v>305</v>
          </cell>
          <cell r="L284">
            <v>178.6</v>
          </cell>
          <cell r="P284">
            <v>885038038047</v>
          </cell>
          <cell r="R284">
            <v>11.75</v>
          </cell>
          <cell r="S284">
            <v>2.5</v>
          </cell>
          <cell r="T284">
            <v>5.25</v>
          </cell>
          <cell r="V284" t="str">
            <v>CN</v>
          </cell>
          <cell r="W284" t="str">
            <v>Non Compliant</v>
          </cell>
          <cell r="X284" t="str">
            <v>https://www.akg.com/Wireless/Antennas%20%2F%20Antenna%20Components/2634H00340.html</v>
          </cell>
          <cell r="Y284">
            <v>282</v>
          </cell>
        </row>
        <row r="285">
          <cell r="A285" t="str">
            <v>3009H00170</v>
          </cell>
          <cell r="B285" t="str">
            <v>AKG</v>
          </cell>
          <cell r="C285" t="str">
            <v>Accessories</v>
          </cell>
          <cell r="D285" t="str">
            <v>SRA2 EW ANTENNA</v>
          </cell>
          <cell r="E285" t="str">
            <v>AT690091</v>
          </cell>
          <cell r="H285" t="str">
            <v>Antenna</v>
          </cell>
          <cell r="I285" t="str">
            <v>SRA2 EW ANTENNA</v>
          </cell>
          <cell r="J285">
            <v>762.5</v>
          </cell>
          <cell r="K285">
            <v>610</v>
          </cell>
          <cell r="L285">
            <v>365.6</v>
          </cell>
          <cell r="P285">
            <v>885038038061</v>
          </cell>
          <cell r="R285">
            <v>11.5</v>
          </cell>
          <cell r="S285">
            <v>11</v>
          </cell>
          <cell r="T285">
            <v>11</v>
          </cell>
          <cell r="V285" t="str">
            <v>CN</v>
          </cell>
          <cell r="W285" t="str">
            <v>Non Compliant</v>
          </cell>
          <cell r="X285" t="str">
            <v>https://www.akg.com/Wireless/Antennas%20%2F%20Antenna%20Components/3009H00170.html</v>
          </cell>
          <cell r="Y285">
            <v>283</v>
          </cell>
        </row>
        <row r="286">
          <cell r="A286" t="str">
            <v>3009H00180</v>
          </cell>
          <cell r="B286" t="str">
            <v>AKG</v>
          </cell>
          <cell r="C286" t="str">
            <v>Accessories</v>
          </cell>
          <cell r="D286" t="str">
            <v>SRA2B/EW ANTENNA</v>
          </cell>
          <cell r="E286" t="str">
            <v>AT690092</v>
          </cell>
          <cell r="H286" t="str">
            <v>Antenna</v>
          </cell>
          <cell r="I286" t="str">
            <v>SRA2B/EW ANTENNA</v>
          </cell>
          <cell r="J286">
            <v>668.75</v>
          </cell>
          <cell r="K286">
            <v>535</v>
          </cell>
          <cell r="L286">
            <v>376.21</v>
          </cell>
          <cell r="P286">
            <v>885038038078</v>
          </cell>
          <cell r="R286">
            <v>11.5</v>
          </cell>
          <cell r="S286">
            <v>11.5</v>
          </cell>
          <cell r="T286">
            <v>1.5</v>
          </cell>
          <cell r="V286" t="str">
            <v>CN</v>
          </cell>
          <cell r="W286" t="str">
            <v>Non Compliant</v>
          </cell>
          <cell r="X286" t="str">
            <v>https://www.akg.com/Wireless/Antennas%20%2F%20Antenna%20Components/SRA2EW.html?dwvar_SRA2EW_color=Black-GLOBAL-Current#q=SRA2&amp;simplesearch=Go&amp;start=1</v>
          </cell>
          <cell r="Y286">
            <v>284</v>
          </cell>
        </row>
        <row r="287">
          <cell r="A287" t="str">
            <v>3009H00210</v>
          </cell>
          <cell r="B287" t="str">
            <v>AKG</v>
          </cell>
          <cell r="C287" t="str">
            <v>Wireless Mics</v>
          </cell>
          <cell r="D287" t="str">
            <v>Helical Antenna</v>
          </cell>
          <cell r="E287" t="str">
            <v>AT690092</v>
          </cell>
          <cell r="G287" t="str">
            <v>Limited Quantity</v>
          </cell>
          <cell r="H287" t="str">
            <v>Antenna</v>
          </cell>
          <cell r="I287" t="str">
            <v>Helical remote antenna, directional, passive (9dB antenna gain), collapsable 12inch to 3inch - diversity system requires two antennas!</v>
          </cell>
          <cell r="J287">
            <v>630</v>
          </cell>
          <cell r="K287">
            <v>630</v>
          </cell>
          <cell r="L287">
            <v>446.16</v>
          </cell>
          <cell r="P287">
            <v>885038034414</v>
          </cell>
          <cell r="Q287">
            <v>9002761034417</v>
          </cell>
          <cell r="R287">
            <v>8</v>
          </cell>
          <cell r="S287">
            <v>15</v>
          </cell>
          <cell r="T287">
            <v>11</v>
          </cell>
          <cell r="V287" t="str">
            <v>US</v>
          </cell>
          <cell r="W287" t="str">
            <v>Compliant</v>
          </cell>
          <cell r="X287" t="str">
            <v>https://www.akg.com/Wireless/Antennas%20%2F%20Antenna%20Components/3009H00210.html</v>
          </cell>
          <cell r="Y287">
            <v>285</v>
          </cell>
        </row>
        <row r="288">
          <cell r="A288" t="str">
            <v>2997Z00040</v>
          </cell>
          <cell r="B288" t="str">
            <v>AKG</v>
          </cell>
          <cell r="C288" t="str">
            <v>Accessories</v>
          </cell>
          <cell r="D288" t="str">
            <v>PSU4000 NONE</v>
          </cell>
          <cell r="E288" t="str">
            <v>AT690092</v>
          </cell>
          <cell r="H288" t="str">
            <v>Power Supply</v>
          </cell>
          <cell r="I288" t="str">
            <v>Central power supply unit for powering up to 3x HUB4000 Q, 3x CU4000, 3x PS4000 W (up to 12 receiver) or SPC4500 (up to 12 transmitter).</v>
          </cell>
          <cell r="J288">
            <v>710</v>
          </cell>
          <cell r="K288">
            <v>710</v>
          </cell>
          <cell r="L288">
            <v>495.86</v>
          </cell>
          <cell r="O288">
            <v>0.58315301391035546</v>
          </cell>
          <cell r="P288">
            <v>885038026792</v>
          </cell>
          <cell r="Q288">
            <v>9002761026795</v>
          </cell>
          <cell r="U288">
            <v>2.4</v>
          </cell>
          <cell r="V288" t="str">
            <v>AT</v>
          </cell>
          <cell r="W288" t="str">
            <v>Compliant</v>
          </cell>
          <cell r="X288" t="str">
            <v>http://www.akg.com/pro/p/psu4000</v>
          </cell>
          <cell r="Y288">
            <v>286</v>
          </cell>
        </row>
        <row r="289">
          <cell r="A289" t="str">
            <v>2999H00150</v>
          </cell>
          <cell r="B289" t="str">
            <v>AKG</v>
          </cell>
          <cell r="C289" t="str">
            <v>Wireless Mics</v>
          </cell>
          <cell r="D289" t="str">
            <v>HUB4000 Q none</v>
          </cell>
          <cell r="E289" t="str">
            <v>AT690092</v>
          </cell>
          <cell r="H289" t="str">
            <v>Wireless Accessories</v>
          </cell>
          <cell r="I289" t="str">
            <v>Network concentrator for integrating DMS700, WMS4500 and IVM4500 wireless systems into a HiQnet network, NO power supply included, please order 7801H00120 additionally.</v>
          </cell>
          <cell r="J289">
            <v>1575</v>
          </cell>
          <cell r="K289">
            <v>1260</v>
          </cell>
          <cell r="L289">
            <v>957.74</v>
          </cell>
          <cell r="O289">
            <v>0.56497175141242939</v>
          </cell>
          <cell r="P289">
            <v>885038039662</v>
          </cell>
          <cell r="R289">
            <v>2.5</v>
          </cell>
          <cell r="S289">
            <v>18</v>
          </cell>
          <cell r="T289">
            <v>2.5</v>
          </cell>
          <cell r="V289" t="str">
            <v>CN</v>
          </cell>
          <cell r="W289" t="str">
            <v>Non Compliant</v>
          </cell>
          <cell r="X289" t="str">
            <v>https://www.akg.com/Wireless/Wireless%20Accessories/2999H00150.html</v>
          </cell>
          <cell r="Y289">
            <v>287</v>
          </cell>
        </row>
        <row r="290">
          <cell r="A290" t="str">
            <v>3004H00030</v>
          </cell>
          <cell r="B290" t="str">
            <v>AKG</v>
          </cell>
          <cell r="C290" t="str">
            <v>Accessories</v>
          </cell>
          <cell r="D290" t="str">
            <v>BP4000</v>
          </cell>
          <cell r="E290" t="str">
            <v>AT690092</v>
          </cell>
          <cell r="H290" t="str">
            <v>Spare parts</v>
          </cell>
          <cell r="I290" t="str">
            <v>Rechargeable battery pack for 
WMS4500/IVM4500</v>
          </cell>
          <cell r="J290">
            <v>130.43</v>
          </cell>
          <cell r="K290">
            <v>130.43</v>
          </cell>
          <cell r="L290">
            <v>138.9</v>
          </cell>
          <cell r="P290">
            <v>885038039594</v>
          </cell>
          <cell r="Q290">
            <v>9002761039597</v>
          </cell>
          <cell r="U290" t="str">
            <v>n/a</v>
          </cell>
          <cell r="V290" t="str">
            <v>AT</v>
          </cell>
          <cell r="W290" t="str">
            <v>Compliant</v>
          </cell>
          <cell r="X290" t="str">
            <v>https://www.akg.com/Wireless/Wireless%20Accessories/3004H00030.html</v>
          </cell>
          <cell r="Y290">
            <v>288</v>
          </cell>
        </row>
        <row r="291">
          <cell r="A291" t="str">
            <v>3009H00130</v>
          </cell>
          <cell r="B291" t="str">
            <v>AKG</v>
          </cell>
          <cell r="C291" t="str">
            <v>Antenna</v>
          </cell>
          <cell r="D291" t="str">
            <v>AKG AB4000EW </v>
          </cell>
          <cell r="E291">
            <v>83200100</v>
          </cell>
          <cell r="I291" t="str">
            <v>High-performance antenna booster to compensate signal loss on long antenna cables. </v>
          </cell>
          <cell r="J291">
            <v>593.75</v>
          </cell>
          <cell r="K291">
            <v>475</v>
          </cell>
          <cell r="L291">
            <v>298.85000000000002</v>
          </cell>
          <cell r="P291">
            <v>885038038054</v>
          </cell>
          <cell r="R291">
            <v>11</v>
          </cell>
          <cell r="S291">
            <v>11</v>
          </cell>
          <cell r="T291">
            <v>13.5</v>
          </cell>
          <cell r="V291" t="str">
            <v>CN</v>
          </cell>
          <cell r="W291" t="str">
            <v>Non Compliant</v>
          </cell>
          <cell r="X291" t="str">
            <v>https://www.akg.com/Wireless/Antennas%20%2F%20Antenna%20Components/3009H00130.html</v>
          </cell>
          <cell r="Y291">
            <v>289</v>
          </cell>
        </row>
        <row r="292">
          <cell r="A292" t="str">
            <v>2934H00010</v>
          </cell>
          <cell r="B292" t="str">
            <v>AKG</v>
          </cell>
          <cell r="C292" t="str">
            <v>Wireless Mics</v>
          </cell>
          <cell r="D292" t="str">
            <v>CU400 EU/US/UK</v>
          </cell>
          <cell r="E292" t="str">
            <v>AT210010</v>
          </cell>
          <cell r="H292" t="str">
            <v>Wireless Accessories</v>
          </cell>
          <cell r="I292" t="str">
            <v>Charging unit, two slots, 5V/1500mA power supply included, EU/US/UK connector, two NiMH rechargeable batteries included, for HT40 PRO, PT40 PRO, HT40 FLEXX, PT40 FLEXX, HT450, PT450, HT470, PT470</v>
          </cell>
          <cell r="J292">
            <v>390</v>
          </cell>
          <cell r="K292">
            <v>390</v>
          </cell>
          <cell r="L292">
            <v>291.68</v>
          </cell>
          <cell r="O292">
            <v>0.60554089709762537</v>
          </cell>
          <cell r="P292">
            <v>885038017813</v>
          </cell>
          <cell r="Q292">
            <v>9002761017816</v>
          </cell>
          <cell r="R292">
            <v>4</v>
          </cell>
          <cell r="S292">
            <v>10</v>
          </cell>
          <cell r="T292">
            <v>14</v>
          </cell>
          <cell r="U292">
            <v>4</v>
          </cell>
          <cell r="V292" t="str">
            <v>HU</v>
          </cell>
          <cell r="W292" t="str">
            <v>Compliant</v>
          </cell>
          <cell r="X292" t="str">
            <v>https://www.akg.com/Wireless/Wireless%20Accessories/CU400.html</v>
          </cell>
          <cell r="Y292">
            <v>290</v>
          </cell>
        </row>
        <row r="293">
          <cell r="A293" t="str">
            <v>6500H00520</v>
          </cell>
          <cell r="B293" t="str">
            <v>AKG</v>
          </cell>
          <cell r="C293" t="str">
            <v>Microlite Accessories</v>
          </cell>
          <cell r="D293" t="str">
            <v xml:space="preserve">WM82 beige wiremesh 5 pack </v>
          </cell>
          <cell r="E293" t="str">
            <v>AT510000</v>
          </cell>
          <cell r="H293" t="str">
            <v xml:space="preserve">WM82 beige wiremesh 5 pack </v>
          </cell>
          <cell r="I293" t="str">
            <v>Wire Mesh Cap Beige Color for Omnidirection (Package of 10)</v>
          </cell>
          <cell r="J293">
            <v>55</v>
          </cell>
          <cell r="K293">
            <v>55</v>
          </cell>
          <cell r="L293">
            <v>35.86</v>
          </cell>
          <cell r="P293">
            <v>885038039280</v>
          </cell>
          <cell r="Q293">
            <v>9002761039283</v>
          </cell>
          <cell r="R293">
            <v>1</v>
          </cell>
          <cell r="S293">
            <v>3</v>
          </cell>
          <cell r="T293">
            <v>4</v>
          </cell>
          <cell r="U293" t="str">
            <v>n/a</v>
          </cell>
          <cell r="V293" t="str">
            <v>TW</v>
          </cell>
          <cell r="W293" t="str">
            <v>Compliant</v>
          </cell>
          <cell r="X293" t="str">
            <v>https://www.akg.com/Microphones/Microphone%20Accessories/6500H00520.html</v>
          </cell>
          <cell r="Y293">
            <v>291</v>
          </cell>
        </row>
        <row r="294">
          <cell r="A294" t="str">
            <v>6500H00530</v>
          </cell>
          <cell r="B294" t="str">
            <v>AKG</v>
          </cell>
          <cell r="C294" t="str">
            <v>Microlite Accessories</v>
          </cell>
          <cell r="D294" t="str">
            <v xml:space="preserve">WM82 cocoa wiremesh 5 pack </v>
          </cell>
          <cell r="E294" t="str">
            <v>AT510000</v>
          </cell>
          <cell r="H294" t="str">
            <v xml:space="preserve">WM82 cocoa wiremesh 5 pack </v>
          </cell>
          <cell r="I294" t="str">
            <v>Wire Mesh Cap Cocoa Color for Omnidirection (Package of 10)</v>
          </cell>
          <cell r="J294">
            <v>55</v>
          </cell>
          <cell r="K294">
            <v>55</v>
          </cell>
          <cell r="L294">
            <v>35.83</v>
          </cell>
          <cell r="P294">
            <v>885038039297</v>
          </cell>
          <cell r="Q294">
            <v>9002761039290</v>
          </cell>
          <cell r="R294">
            <v>1</v>
          </cell>
          <cell r="S294">
            <v>4</v>
          </cell>
          <cell r="T294">
            <v>2.5</v>
          </cell>
          <cell r="U294" t="str">
            <v>n/a</v>
          </cell>
          <cell r="V294" t="str">
            <v>TW</v>
          </cell>
          <cell r="W294" t="str">
            <v>Compliant</v>
          </cell>
          <cell r="X294" t="str">
            <v>https://www.akg.com/Microphones/Microphone%20Accessories/6500H00530.html</v>
          </cell>
          <cell r="Y294">
            <v>292</v>
          </cell>
        </row>
        <row r="295">
          <cell r="A295" t="str">
            <v>3158H00050</v>
          </cell>
          <cell r="B295" t="str">
            <v>AKG</v>
          </cell>
          <cell r="C295" t="str">
            <v>Wireless Mics</v>
          </cell>
          <cell r="D295" t="str">
            <v>DMS800 CU800</v>
          </cell>
          <cell r="E295" t="str">
            <v>AT690092</v>
          </cell>
          <cell r="H295" t="str">
            <v>Digital Microphone System</v>
          </cell>
          <cell r="I295" t="str">
            <v>Charging unit, technically identical to CU700, but includes 2 plastic caps for DHT800</v>
          </cell>
          <cell r="J295">
            <v>781.25</v>
          </cell>
          <cell r="K295">
            <v>625</v>
          </cell>
          <cell r="L295">
            <v>427.78</v>
          </cell>
          <cell r="O295">
            <v>0.54737581425541382</v>
          </cell>
          <cell r="P295">
            <v>885038038344</v>
          </cell>
          <cell r="Q295">
            <v>9002761038347</v>
          </cell>
          <cell r="R295">
            <v>3.5</v>
          </cell>
          <cell r="S295">
            <v>8.75</v>
          </cell>
          <cell r="T295">
            <v>7.25</v>
          </cell>
          <cell r="U295">
            <v>3.43</v>
          </cell>
          <cell r="V295" t="str">
            <v>CN</v>
          </cell>
          <cell r="W295" t="str">
            <v>Non Compliant</v>
          </cell>
          <cell r="X295" t="str">
            <v>https://www.akg.com/Wireless/Wireless%20Accessories/3158H00050.html</v>
          </cell>
          <cell r="Y295">
            <v>293</v>
          </cell>
        </row>
        <row r="296">
          <cell r="A296" t="str">
            <v>3158H00150</v>
          </cell>
          <cell r="B296" t="str">
            <v>AKG</v>
          </cell>
          <cell r="C296" t="str">
            <v>Accessories</v>
          </cell>
          <cell r="D296" t="str">
            <v>RMU700</v>
          </cell>
          <cell r="E296" t="str">
            <v>AT690092</v>
          </cell>
          <cell r="H296" t="str">
            <v>Accessories</v>
          </cell>
          <cell r="I296" t="str">
            <v>Rack mount unit for 1 or 2 CU700, 2U high</v>
          </cell>
          <cell r="J296">
            <v>281.25</v>
          </cell>
          <cell r="K296">
            <v>225</v>
          </cell>
          <cell r="L296">
            <v>151.18</v>
          </cell>
          <cell r="P296">
            <v>885038028482</v>
          </cell>
          <cell r="Q296">
            <v>9002761028485</v>
          </cell>
          <cell r="R296">
            <v>2</v>
          </cell>
          <cell r="S296">
            <v>17</v>
          </cell>
          <cell r="T296">
            <v>4</v>
          </cell>
          <cell r="U296">
            <v>2</v>
          </cell>
          <cell r="V296" t="str">
            <v>CN</v>
          </cell>
          <cell r="W296" t="str">
            <v>Non Compliant</v>
          </cell>
          <cell r="X296" t="str">
            <v>https://www.akg.com/Wireless/Wireless%20Accessories/3158H00150.html</v>
          </cell>
          <cell r="Y296">
            <v>294</v>
          </cell>
        </row>
        <row r="297">
          <cell r="A297" t="str">
            <v>7801H00110</v>
          </cell>
          <cell r="B297" t="str">
            <v>AKG</v>
          </cell>
          <cell r="C297" t="str">
            <v>Accessories</v>
          </cell>
          <cell r="D297" t="str">
            <v>AC12 PSU12V 2000mA Lock EU/US/UK/AU</v>
          </cell>
          <cell r="E297" t="str">
            <v>AT510060</v>
          </cell>
          <cell r="G297" t="str">
            <v>Limited Quantity</v>
          </cell>
          <cell r="H297" t="str">
            <v>Power Supply</v>
          </cell>
          <cell r="I297" t="str">
            <v>12V/2000mA power supply for wireless systems like PS4000, EU/US/UK/AU connector included</v>
          </cell>
          <cell r="J297">
            <v>68.75</v>
          </cell>
          <cell r="K297">
            <v>55</v>
          </cell>
          <cell r="L297">
            <v>32.04</v>
          </cell>
          <cell r="P297">
            <v>885038032465</v>
          </cell>
          <cell r="Q297">
            <v>9002761032468</v>
          </cell>
          <cell r="R297">
            <v>3</v>
          </cell>
          <cell r="S297">
            <v>6</v>
          </cell>
          <cell r="T297">
            <v>3</v>
          </cell>
          <cell r="U297" t="str">
            <v>n/a</v>
          </cell>
          <cell r="V297" t="str">
            <v>CN</v>
          </cell>
          <cell r="W297" t="str">
            <v>Non Compliant</v>
          </cell>
          <cell r="X297" t="str">
            <v>https://www.akg.com/7801H00110.html</v>
          </cell>
          <cell r="Y297">
            <v>295</v>
          </cell>
        </row>
        <row r="298">
          <cell r="A298" t="str">
            <v>7615H06110</v>
          </cell>
          <cell r="B298" t="str">
            <v>AKG</v>
          </cell>
          <cell r="C298" t="str">
            <v>Accessories</v>
          </cell>
          <cell r="D298" t="str">
            <v>RMU40 mini PRO</v>
          </cell>
          <cell r="E298" t="str">
            <v>AT610000</v>
          </cell>
          <cell r="H298" t="str">
            <v>Accessories</v>
          </cell>
          <cell r="I298" t="str">
            <v>Rack mount kit for WMS40 mini, WMS40 mini2</v>
          </cell>
          <cell r="J298">
            <v>75</v>
          </cell>
          <cell r="K298">
            <v>62</v>
          </cell>
          <cell r="L298">
            <v>40.369999999999997</v>
          </cell>
          <cell r="P298">
            <v>885038032915</v>
          </cell>
          <cell r="Q298">
            <v>9002761032918</v>
          </cell>
          <cell r="R298">
            <v>2.5</v>
          </cell>
          <cell r="S298">
            <v>6.5</v>
          </cell>
          <cell r="T298">
            <v>5</v>
          </cell>
          <cell r="U298">
            <v>2.2000000000000002</v>
          </cell>
          <cell r="V298" t="str">
            <v>CN</v>
          </cell>
          <cell r="W298" t="str">
            <v>Non Compliant</v>
          </cell>
          <cell r="X298" t="str">
            <v>https://www.akg.com/7615H06110.html</v>
          </cell>
          <cell r="Y298">
            <v>296</v>
          </cell>
        </row>
        <row r="299">
          <cell r="A299" t="str">
            <v>7615H06130</v>
          </cell>
          <cell r="B299" t="str">
            <v>AKG</v>
          </cell>
          <cell r="C299" t="str">
            <v>Accessories</v>
          </cell>
          <cell r="D299" t="str">
            <v>RMU4X PRO</v>
          </cell>
          <cell r="E299" t="str">
            <v>AT610000</v>
          </cell>
          <cell r="H299" t="str">
            <v>Accessories</v>
          </cell>
          <cell r="I299" t="str">
            <v>Rack mount unit</v>
          </cell>
          <cell r="J299">
            <v>81.25</v>
          </cell>
          <cell r="K299">
            <v>65</v>
          </cell>
          <cell r="L299">
            <v>42.25</v>
          </cell>
          <cell r="P299">
            <v>885038037453</v>
          </cell>
          <cell r="Q299">
            <v>9002761037456</v>
          </cell>
          <cell r="R299">
            <v>2</v>
          </cell>
          <cell r="S299">
            <v>10.25</v>
          </cell>
          <cell r="T299">
            <v>4.5</v>
          </cell>
          <cell r="U299">
            <v>2</v>
          </cell>
          <cell r="V299" t="str">
            <v>CN</v>
          </cell>
          <cell r="W299" t="str">
            <v>Non Compliant</v>
          </cell>
          <cell r="X299" t="str">
            <v>https://www.akg.com/7615H06130.html</v>
          </cell>
          <cell r="Y299">
            <v>297</v>
          </cell>
        </row>
        <row r="300">
          <cell r="A300" t="str">
            <v>2455H00620</v>
          </cell>
          <cell r="B300" t="str">
            <v>AKG</v>
          </cell>
          <cell r="C300" t="str">
            <v>Accessories</v>
          </cell>
          <cell r="D300" t="str">
            <v>MKA 5</v>
          </cell>
          <cell r="E300" t="str">
            <v>AT690092</v>
          </cell>
          <cell r="H300" t="str">
            <v>Cable</v>
          </cell>
          <cell r="I300" t="str">
            <v>5m BNC antenna cable</v>
          </cell>
          <cell r="J300">
            <v>75</v>
          </cell>
          <cell r="K300">
            <v>75</v>
          </cell>
          <cell r="L300">
            <v>47.82</v>
          </cell>
          <cell r="P300">
            <v>885038004257</v>
          </cell>
          <cell r="Q300">
            <v>9002761004250</v>
          </cell>
          <cell r="R300">
            <v>0.5</v>
          </cell>
          <cell r="S300">
            <v>0.5</v>
          </cell>
          <cell r="T300">
            <v>1.5</v>
          </cell>
          <cell r="U300">
            <v>0.4</v>
          </cell>
          <cell r="V300" t="str">
            <v>PL</v>
          </cell>
          <cell r="W300" t="str">
            <v>Compliant</v>
          </cell>
          <cell r="X300" t="str">
            <v>https://www.akg.com/2455H00620.html</v>
          </cell>
          <cell r="Y300">
            <v>298</v>
          </cell>
        </row>
        <row r="301">
          <cell r="A301" t="str">
            <v>6000H02050</v>
          </cell>
          <cell r="B301" t="str">
            <v>AKG</v>
          </cell>
          <cell r="C301" t="str">
            <v>Accessories</v>
          </cell>
          <cell r="D301" t="str">
            <v>MKA 20</v>
          </cell>
          <cell r="E301" t="str">
            <v>AT510000</v>
          </cell>
          <cell r="H301" t="str">
            <v>Cable</v>
          </cell>
          <cell r="I301" t="str">
            <v xml:space="preserve">20m BNC antenna cable </v>
          </cell>
          <cell r="J301">
            <v>87.5</v>
          </cell>
          <cell r="K301">
            <v>70</v>
          </cell>
          <cell r="L301">
            <v>51.39</v>
          </cell>
          <cell r="O301">
            <v>0.56913782635094101</v>
          </cell>
          <cell r="P301">
            <v>885038026761</v>
          </cell>
          <cell r="Q301">
            <v>9002761026764</v>
          </cell>
          <cell r="R301">
            <v>11</v>
          </cell>
          <cell r="S301">
            <v>13</v>
          </cell>
          <cell r="T301">
            <v>3</v>
          </cell>
          <cell r="U301">
            <v>2</v>
          </cell>
          <cell r="V301" t="str">
            <v>CN</v>
          </cell>
          <cell r="W301" t="str">
            <v>Non Compliant</v>
          </cell>
          <cell r="X301" t="str">
            <v>https://www.akg.com/6000H02050.html</v>
          </cell>
          <cell r="Y301">
            <v>299</v>
          </cell>
        </row>
        <row r="302">
          <cell r="A302" t="str">
            <v>6000H02060</v>
          </cell>
          <cell r="B302" t="str">
            <v>AKG</v>
          </cell>
          <cell r="C302" t="str">
            <v>Accessories</v>
          </cell>
          <cell r="D302" t="str">
            <v>MK PS</v>
          </cell>
          <cell r="E302" t="str">
            <v>AT690092</v>
          </cell>
          <cell r="H302" t="str">
            <v>Cable</v>
          </cell>
          <cell r="I302" t="str">
            <v>0.6m BNC antenna  cable</v>
          </cell>
          <cell r="J302">
            <v>25</v>
          </cell>
          <cell r="K302">
            <v>21</v>
          </cell>
          <cell r="L302">
            <v>15.87</v>
          </cell>
          <cell r="O302">
            <v>0.55562499999999992</v>
          </cell>
          <cell r="P302">
            <v>885038026778</v>
          </cell>
          <cell r="Q302">
            <v>9002761026771</v>
          </cell>
          <cell r="R302">
            <v>1</v>
          </cell>
          <cell r="S302">
            <v>3</v>
          </cell>
          <cell r="T302">
            <v>3</v>
          </cell>
          <cell r="U302">
            <v>0.4</v>
          </cell>
          <cell r="V302" t="str">
            <v>CN</v>
          </cell>
          <cell r="W302" t="str">
            <v>Non Compliant</v>
          </cell>
          <cell r="X302" t="str">
            <v>https://www.akg.com/6000H02060.html</v>
          </cell>
          <cell r="Y302">
            <v>300</v>
          </cell>
        </row>
        <row r="303">
          <cell r="A303" t="str">
            <v>Headphones</v>
          </cell>
          <cell r="B303" t="str">
            <v>AKG</v>
          </cell>
          <cell r="Y303">
            <v>301</v>
          </cell>
        </row>
        <row r="304">
          <cell r="A304" t="str">
            <v>6000H01900</v>
          </cell>
          <cell r="B304" t="str">
            <v>AKG</v>
          </cell>
          <cell r="C304" t="str">
            <v>Accessories</v>
          </cell>
          <cell r="D304" t="str">
            <v>H500</v>
          </cell>
          <cell r="E304" t="str">
            <v>JBL030</v>
          </cell>
          <cell r="H304" t="str">
            <v>Accessories</v>
          </cell>
          <cell r="I304" t="str">
            <v>Elastic shockmount for GN15 E, GN30 E, GN50 E and 5-pin versions</v>
          </cell>
          <cell r="J304">
            <v>65</v>
          </cell>
          <cell r="K304">
            <v>65</v>
          </cell>
          <cell r="L304">
            <v>42.71</v>
          </cell>
          <cell r="P304">
            <v>885038005025</v>
          </cell>
          <cell r="Q304">
            <v>9002761005028</v>
          </cell>
          <cell r="R304">
            <v>3</v>
          </cell>
          <cell r="S304">
            <v>3</v>
          </cell>
          <cell r="T304">
            <v>3</v>
          </cell>
          <cell r="U304">
            <v>2.8</v>
          </cell>
          <cell r="V304" t="str">
            <v>TW</v>
          </cell>
          <cell r="W304" t="str">
            <v>Compliant</v>
          </cell>
          <cell r="X304" t="str">
            <v>https://www.akg.com/6000H01900.html</v>
          </cell>
          <cell r="Y304">
            <v>302</v>
          </cell>
        </row>
        <row r="305">
          <cell r="A305" t="str">
            <v>3169H00030</v>
          </cell>
          <cell r="B305" t="str">
            <v>AKG</v>
          </cell>
          <cell r="C305" t="str">
            <v>Headphones</v>
          </cell>
          <cell r="D305" t="str">
            <v>K92</v>
          </cell>
          <cell r="E305" t="str">
            <v>AT110020</v>
          </cell>
          <cell r="H305" t="str">
            <v>Closed-Back Studio Headphones</v>
          </cell>
          <cell r="I305" t="str">
            <v xml:space="preserve">Professional studio headphones with 40mm drivers and closed back design ideal for studio recording and monitoring applications. Precisely balanced, 16Hz - 22 kHz response, self adjusting headband and 3 meter cable. 32 Ohms impedance.  Gold-plated 3.5mm (1/8-inch) plug with gold-plated 6.3mm (1/4") screw-on adapter </v>
          </cell>
          <cell r="J305">
            <v>111.25</v>
          </cell>
          <cell r="K305">
            <v>89</v>
          </cell>
          <cell r="L305">
            <v>54.9</v>
          </cell>
          <cell r="O305">
            <v>10</v>
          </cell>
          <cell r="P305">
            <v>885038038795</v>
          </cell>
          <cell r="Q305">
            <v>9002761038798</v>
          </cell>
          <cell r="R305">
            <v>3</v>
          </cell>
          <cell r="S305">
            <v>2</v>
          </cell>
          <cell r="T305">
            <v>2</v>
          </cell>
          <cell r="U305">
            <v>9.25</v>
          </cell>
          <cell r="V305" t="str">
            <v>CN</v>
          </cell>
          <cell r="W305" t="str">
            <v>Non Compliant</v>
          </cell>
          <cell r="X305" t="str">
            <v>https://www.akg.com/3169H00030.html</v>
          </cell>
          <cell r="Y305">
            <v>303</v>
          </cell>
        </row>
        <row r="306">
          <cell r="A306" t="str">
            <v>3103H00030</v>
          </cell>
          <cell r="B306" t="str">
            <v>AKG</v>
          </cell>
          <cell r="C306" t="str">
            <v>Headphones</v>
          </cell>
          <cell r="D306" t="str">
            <v>K182 HEADPHONES</v>
          </cell>
          <cell r="E306" t="str">
            <v>AT210010</v>
          </cell>
          <cell r="H306" t="str">
            <v>Studio Headphone</v>
          </cell>
          <cell r="I306" t="str">
            <v>Professional closed-back monitor headphones</v>
          </cell>
          <cell r="J306">
            <v>192.5</v>
          </cell>
          <cell r="K306">
            <v>155</v>
          </cell>
          <cell r="L306">
            <v>108.6</v>
          </cell>
          <cell r="P306">
            <v>885038038245</v>
          </cell>
          <cell r="R306">
            <v>9002761038248</v>
          </cell>
          <cell r="S306" t="str">
            <v>n/a</v>
          </cell>
          <cell r="T306" t="str">
            <v>n/a</v>
          </cell>
          <cell r="U306" t="str">
            <v>n/a</v>
          </cell>
          <cell r="V306" t="str">
            <v>CN</v>
          </cell>
          <cell r="W306" t="str">
            <v>Non Compliant</v>
          </cell>
          <cell r="X306" t="str">
            <v>https://www.akg.com/3103H00030.html</v>
          </cell>
          <cell r="Y306">
            <v>304</v>
          </cell>
        </row>
        <row r="307">
          <cell r="A307" t="str">
            <v>2058X00130</v>
          </cell>
          <cell r="B307" t="str">
            <v>AKG</v>
          </cell>
          <cell r="C307" t="str">
            <v>Headphones</v>
          </cell>
          <cell r="D307" t="str">
            <v xml:space="preserve">K240 STUDIO </v>
          </cell>
          <cell r="E307" t="str">
            <v>JBL025</v>
          </cell>
          <cell r="H307" t="str">
            <v>Studio Headphone</v>
          </cell>
          <cell r="I307" t="str">
            <v>Semi open, circumaural studio headphone with artificial leather ear pads, classic gold/black trim, detachable cable</v>
          </cell>
          <cell r="J307">
            <v>150</v>
          </cell>
          <cell r="K307">
            <v>99</v>
          </cell>
          <cell r="L307">
            <v>69.900000000000006</v>
          </cell>
          <cell r="P307">
            <v>885038026730</v>
          </cell>
          <cell r="Q307">
            <v>9002761026733</v>
          </cell>
          <cell r="R307">
            <v>9</v>
          </cell>
          <cell r="S307">
            <v>9</v>
          </cell>
          <cell r="T307">
            <v>4.5</v>
          </cell>
          <cell r="U307">
            <v>4.4000000000000004</v>
          </cell>
          <cell r="V307" t="str">
            <v>CN</v>
          </cell>
          <cell r="W307" t="str">
            <v>Non Compliant</v>
          </cell>
          <cell r="X307" t="str">
            <v>https://www.akg.com/2058X00130.html</v>
          </cell>
          <cell r="Y307">
            <v>305</v>
          </cell>
        </row>
        <row r="308">
          <cell r="A308" t="str">
            <v>2058X00190</v>
          </cell>
          <cell r="B308" t="str">
            <v>AKG</v>
          </cell>
          <cell r="C308" t="str">
            <v>Headphones</v>
          </cell>
          <cell r="D308" t="str">
            <v>K240 MKII</v>
          </cell>
          <cell r="E308" t="str">
            <v>AT110020</v>
          </cell>
          <cell r="H308" t="str">
            <v>Studio Headphone</v>
          </cell>
          <cell r="I308" t="str">
            <v>Semi open, circumaural, detachable cable additional velvet ear pad, additional 5m coiled cable; stage blue</v>
          </cell>
          <cell r="J308">
            <v>248.75</v>
          </cell>
          <cell r="K308">
            <v>199</v>
          </cell>
          <cell r="L308">
            <v>138.13999999999999</v>
          </cell>
          <cell r="O308">
            <v>30</v>
          </cell>
          <cell r="P308">
            <v>885038021193</v>
          </cell>
          <cell r="Q308">
            <v>9002761021196</v>
          </cell>
          <cell r="R308">
            <v>9</v>
          </cell>
          <cell r="S308">
            <v>9</v>
          </cell>
          <cell r="T308">
            <v>4.5</v>
          </cell>
          <cell r="U308">
            <v>4.4000000000000004</v>
          </cell>
          <cell r="V308" t="str">
            <v>CN</v>
          </cell>
          <cell r="W308" t="str">
            <v>Non Compliant</v>
          </cell>
          <cell r="X308" t="str">
            <v>https://www.akg.com/2058X00190.html</v>
          </cell>
          <cell r="Y308">
            <v>306</v>
          </cell>
        </row>
        <row r="309">
          <cell r="A309" t="str">
            <v>2470X00190</v>
          </cell>
          <cell r="B309" t="str">
            <v>AKG</v>
          </cell>
          <cell r="C309" t="str">
            <v>Headphones</v>
          </cell>
          <cell r="D309" t="str">
            <v>K271 MKII</v>
          </cell>
          <cell r="E309" t="str">
            <v>AT110020</v>
          </cell>
          <cell r="H309" t="str">
            <v>Studio Headphone</v>
          </cell>
          <cell r="I309" t="str">
            <v>Closed back, circumaural, detachable cable additional velvet ear pads, additional 5m coiled cable; stage blue</v>
          </cell>
          <cell r="J309">
            <v>373.75</v>
          </cell>
          <cell r="K309">
            <v>299</v>
          </cell>
          <cell r="L309">
            <v>206.34</v>
          </cell>
          <cell r="O309">
            <v>30</v>
          </cell>
          <cell r="P309">
            <v>885038021209</v>
          </cell>
          <cell r="Q309">
            <v>9002761021202</v>
          </cell>
          <cell r="R309">
            <v>10</v>
          </cell>
          <cell r="S309">
            <v>6</v>
          </cell>
          <cell r="T309">
            <v>10</v>
          </cell>
          <cell r="U309">
            <v>4.4000000000000004</v>
          </cell>
          <cell r="V309" t="str">
            <v>CN</v>
          </cell>
          <cell r="W309" t="str">
            <v>Non Compliant</v>
          </cell>
          <cell r="X309" t="str">
            <v>https://www.akg.com/2470X00190.html</v>
          </cell>
          <cell r="Y309">
            <v>307</v>
          </cell>
        </row>
        <row r="310">
          <cell r="A310" t="str">
            <v>K361</v>
          </cell>
          <cell r="B310" t="str">
            <v>AKG</v>
          </cell>
          <cell r="C310" t="str">
            <v>Headphones</v>
          </cell>
          <cell r="D310" t="str">
            <v>K361</v>
          </cell>
          <cell r="E310" t="str">
            <v>JBL012</v>
          </cell>
          <cell r="H310" t="str">
            <v>PROFESSIONAL AUDIO HEADPHONE K361</v>
          </cell>
          <cell r="I310" t="str">
            <v>PROFESSIONAL AUDIO HEADPHONE K361</v>
          </cell>
          <cell r="J310">
            <v>186.25</v>
          </cell>
          <cell r="K310">
            <v>149</v>
          </cell>
          <cell r="L310">
            <v>94.8</v>
          </cell>
          <cell r="P310">
            <v>885038040729</v>
          </cell>
          <cell r="Q310">
            <v>9002761040722</v>
          </cell>
          <cell r="R310">
            <v>1.48</v>
          </cell>
          <cell r="S310">
            <v>4.33</v>
          </cell>
          <cell r="T310">
            <v>8.86</v>
          </cell>
          <cell r="U310">
            <v>9.25</v>
          </cell>
          <cell r="V310" t="str">
            <v>CN</v>
          </cell>
          <cell r="W310" t="str">
            <v>Non Compliant</v>
          </cell>
          <cell r="X310" t="str">
            <v>https://www.akg.com/K361.html</v>
          </cell>
          <cell r="Y310">
            <v>308</v>
          </cell>
        </row>
        <row r="311">
          <cell r="A311" t="str">
            <v>K361BT</v>
          </cell>
          <cell r="B311" t="str">
            <v>AKG</v>
          </cell>
          <cell r="C311" t="str">
            <v>Headphones</v>
          </cell>
          <cell r="D311" t="str">
            <v>K361-BT</v>
          </cell>
          <cell r="E311" t="str">
            <v>AT110020</v>
          </cell>
          <cell r="H311" t="str">
            <v>Professional Audio Bluetooth Headphone</v>
          </cell>
          <cell r="I311" t="str">
            <v>K361BT Professional Audio Bluetooth Headphone</v>
          </cell>
          <cell r="J311">
            <v>223.75</v>
          </cell>
          <cell r="K311">
            <v>179</v>
          </cell>
          <cell r="L311">
            <v>125</v>
          </cell>
          <cell r="P311">
            <v>885038040774</v>
          </cell>
          <cell r="V311" t="str">
            <v>CN</v>
          </cell>
          <cell r="W311" t="str">
            <v>Compliant</v>
          </cell>
          <cell r="X311" t="str">
            <v>https://www.akg.com/K361BT.html</v>
          </cell>
          <cell r="Y311">
            <v>309</v>
          </cell>
        </row>
        <row r="312">
          <cell r="A312" t="str">
            <v>K371</v>
          </cell>
          <cell r="B312" t="str">
            <v>AKG</v>
          </cell>
          <cell r="C312" t="str">
            <v>Headphones</v>
          </cell>
          <cell r="D312" t="str">
            <v>K371</v>
          </cell>
          <cell r="E312" t="str">
            <v>AT110020</v>
          </cell>
          <cell r="H312" t="str">
            <v>PROFESSIONAL AUDIO HEADPHONE K371</v>
          </cell>
          <cell r="I312" t="str">
            <v>PROFESSIONAL AUDIO HEADPHONE K371</v>
          </cell>
          <cell r="J312">
            <v>248.75</v>
          </cell>
          <cell r="K312">
            <v>199</v>
          </cell>
          <cell r="L312">
            <v>134.80000000000001</v>
          </cell>
          <cell r="P312">
            <v>885038040712</v>
          </cell>
          <cell r="Q312">
            <v>9002761040715</v>
          </cell>
          <cell r="R312">
            <v>1.69</v>
          </cell>
          <cell r="S312">
            <v>4.33</v>
          </cell>
          <cell r="T312">
            <v>8.86</v>
          </cell>
          <cell r="U312">
            <v>9.25</v>
          </cell>
          <cell r="V312" t="str">
            <v>CN</v>
          </cell>
          <cell r="W312" t="str">
            <v>Non Compliant</v>
          </cell>
          <cell r="X312" t="str">
            <v>https://www.akg.com/K371.html</v>
          </cell>
          <cell r="Y312">
            <v>310</v>
          </cell>
        </row>
        <row r="313">
          <cell r="A313" t="str">
            <v>K371BT</v>
          </cell>
          <cell r="B313" t="str">
            <v>AKG</v>
          </cell>
          <cell r="C313" t="str">
            <v>Headphones</v>
          </cell>
          <cell r="D313" t="str">
            <v>K371BT</v>
          </cell>
          <cell r="E313" t="str">
            <v>AT110020</v>
          </cell>
          <cell r="H313" t="str">
            <v>Professional Audio Bluetooth Headphone (US Pricing)</v>
          </cell>
          <cell r="I313" t="str">
            <v>K371BT Professional Audio Bluetooth Headphone</v>
          </cell>
          <cell r="J313">
            <v>298.75</v>
          </cell>
          <cell r="K313">
            <v>239</v>
          </cell>
          <cell r="L313">
            <v>166.4</v>
          </cell>
          <cell r="P313">
            <v>885038040781</v>
          </cell>
          <cell r="V313" t="str">
            <v>CN</v>
          </cell>
          <cell r="W313" t="str">
            <v>Compliant</v>
          </cell>
          <cell r="X313" t="str">
            <v>https://www.akg.com/K371BT.html</v>
          </cell>
          <cell r="Y313">
            <v>311</v>
          </cell>
        </row>
        <row r="314">
          <cell r="A314" t="str">
            <v>3280H00130</v>
          </cell>
          <cell r="B314" t="str">
            <v>AKG</v>
          </cell>
          <cell r="C314" t="str">
            <v>Headphones</v>
          </cell>
          <cell r="D314" t="str">
            <v>K553 MKII</v>
          </cell>
          <cell r="E314" t="str">
            <v>AT610000</v>
          </cell>
          <cell r="H314" t="str">
            <v>Studio Headphone</v>
          </cell>
          <cell r="I314" t="str">
            <v>Closed back studio headphones</v>
          </cell>
          <cell r="J314">
            <v>336.25</v>
          </cell>
          <cell r="K314">
            <v>269</v>
          </cell>
          <cell r="L314">
            <v>187.7</v>
          </cell>
          <cell r="P314">
            <v>885038038085</v>
          </cell>
          <cell r="Q314">
            <v>9002761038088</v>
          </cell>
          <cell r="R314">
            <v>9</v>
          </cell>
          <cell r="S314">
            <v>9</v>
          </cell>
          <cell r="T314">
            <v>4</v>
          </cell>
          <cell r="U314">
            <v>1.2</v>
          </cell>
          <cell r="V314" t="str">
            <v>CN</v>
          </cell>
          <cell r="W314" t="str">
            <v>Non Compliant</v>
          </cell>
          <cell r="X314" t="str">
            <v>https://www.akg.com/3280H00130.html</v>
          </cell>
          <cell r="Y314">
            <v>312</v>
          </cell>
        </row>
        <row r="315">
          <cell r="A315" t="str">
            <v>2458X00100</v>
          </cell>
          <cell r="B315" t="str">
            <v>AKG</v>
          </cell>
          <cell r="C315" t="str">
            <v>Headphones</v>
          </cell>
          <cell r="D315" t="str">
            <v>K612 PRO</v>
          </cell>
          <cell r="E315" t="str">
            <v>AT690092</v>
          </cell>
          <cell r="H315" t="str">
            <v>Professional Headphone</v>
          </cell>
          <cell r="I315" t="str">
            <v>High Performance Headphones, patented Varimotion technology</v>
          </cell>
          <cell r="J315">
            <v>336.25</v>
          </cell>
          <cell r="K315">
            <v>269</v>
          </cell>
          <cell r="L315">
            <v>190.78</v>
          </cell>
          <cell r="P315">
            <v>885038035695</v>
          </cell>
          <cell r="Q315">
            <v>9002761035698</v>
          </cell>
          <cell r="R315">
            <v>13</v>
          </cell>
          <cell r="S315">
            <v>19</v>
          </cell>
          <cell r="T315">
            <v>17</v>
          </cell>
          <cell r="U315">
            <v>4.5999999999999996</v>
          </cell>
          <cell r="V315" t="str">
            <v>CN</v>
          </cell>
          <cell r="W315" t="str">
            <v>Non Compliant</v>
          </cell>
          <cell r="X315" t="str">
            <v>https://www.akg.com/2458X00100.html</v>
          </cell>
          <cell r="Y315">
            <v>313</v>
          </cell>
        </row>
        <row r="316">
          <cell r="A316" t="str">
            <v>2458X00180</v>
          </cell>
          <cell r="B316" t="str">
            <v>AKG</v>
          </cell>
          <cell r="C316" t="str">
            <v>Headphones</v>
          </cell>
          <cell r="D316" t="str">
            <v>K701</v>
          </cell>
          <cell r="E316" t="str">
            <v>AT110020</v>
          </cell>
          <cell r="H316" t="str">
            <v>Professional Headphone</v>
          </cell>
          <cell r="I316" t="str">
            <v>Re-Launch</v>
          </cell>
          <cell r="J316">
            <v>742.5</v>
          </cell>
          <cell r="K316">
            <v>599</v>
          </cell>
          <cell r="L316">
            <v>422.1</v>
          </cell>
          <cell r="O316">
            <v>0.5747763864042934</v>
          </cell>
          <cell r="P316">
            <v>885038018803</v>
          </cell>
          <cell r="Q316">
            <v>9002761018806</v>
          </cell>
          <cell r="R316">
            <v>13</v>
          </cell>
          <cell r="S316">
            <v>20</v>
          </cell>
          <cell r="T316">
            <v>20</v>
          </cell>
          <cell r="U316">
            <v>5.2</v>
          </cell>
          <cell r="V316" t="str">
            <v>CN</v>
          </cell>
          <cell r="W316" t="str">
            <v>Non Compliant</v>
          </cell>
          <cell r="X316" t="str">
            <v>https://www.akg.com/2458X00180.html</v>
          </cell>
          <cell r="Y316">
            <v>314</v>
          </cell>
        </row>
        <row r="317">
          <cell r="A317" t="str">
            <v>2458X00140</v>
          </cell>
          <cell r="B317" t="str">
            <v>AKG</v>
          </cell>
          <cell r="C317" t="str">
            <v>Headphones</v>
          </cell>
          <cell r="D317" t="str">
            <v>K712 PRO</v>
          </cell>
          <cell r="E317" t="str">
            <v>AT110020</v>
          </cell>
          <cell r="H317" t="str">
            <v>Professional Headphone</v>
          </cell>
          <cell r="I317" t="str">
            <v>Reference Studio headphones</v>
          </cell>
          <cell r="J317">
            <v>873.75</v>
          </cell>
          <cell r="K317">
            <v>699</v>
          </cell>
          <cell r="L317">
            <v>489.75</v>
          </cell>
          <cell r="P317">
            <v>885038035688</v>
          </cell>
          <cell r="Q317">
            <v>9002761035681</v>
          </cell>
          <cell r="R317">
            <v>11.75</v>
          </cell>
          <cell r="S317">
            <v>5</v>
          </cell>
          <cell r="T317">
            <v>9</v>
          </cell>
          <cell r="U317">
            <v>5.2</v>
          </cell>
          <cell r="V317" t="str">
            <v>SK</v>
          </cell>
          <cell r="W317" t="str">
            <v>Compliant</v>
          </cell>
          <cell r="X317" t="str">
            <v>https://www.akg.com/2458X00140.html</v>
          </cell>
          <cell r="Y317">
            <v>315</v>
          </cell>
        </row>
        <row r="318">
          <cell r="A318" t="str">
            <v>3458X00010</v>
          </cell>
          <cell r="B318" t="str">
            <v>AKG</v>
          </cell>
          <cell r="C318" t="str">
            <v>Headphones</v>
          </cell>
          <cell r="D318" t="str">
            <v>K812 PRO</v>
          </cell>
          <cell r="E318" t="str">
            <v>AT650000</v>
          </cell>
          <cell r="H318" t="str">
            <v>Professional Headphone</v>
          </cell>
          <cell r="I318" t="str">
            <v>Superior Reference headphones</v>
          </cell>
          <cell r="J318">
            <v>2498.75</v>
          </cell>
          <cell r="K318">
            <v>1999</v>
          </cell>
          <cell r="L318">
            <v>1421.6</v>
          </cell>
          <cell r="P318">
            <v>885038035770</v>
          </cell>
          <cell r="Q318">
            <v>9002761035773</v>
          </cell>
          <cell r="R318">
            <v>6</v>
          </cell>
          <cell r="S318">
            <v>14</v>
          </cell>
          <cell r="T318">
            <v>12</v>
          </cell>
          <cell r="U318">
            <v>5.2</v>
          </cell>
          <cell r="V318" t="str">
            <v>SK</v>
          </cell>
          <cell r="W318" t="str">
            <v>Compliant</v>
          </cell>
          <cell r="X318" t="str">
            <v>https://www.akg.com/3458X00010.html</v>
          </cell>
          <cell r="Y318">
            <v>316</v>
          </cell>
        </row>
        <row r="319">
          <cell r="A319" t="str">
            <v>3458X00050</v>
          </cell>
          <cell r="B319" t="str">
            <v>AKG</v>
          </cell>
          <cell r="C319" t="str">
            <v>Headphones</v>
          </cell>
          <cell r="D319" t="str">
            <v>K872</v>
          </cell>
          <cell r="E319" t="str">
            <v>AT110020</v>
          </cell>
          <cell r="H319" t="str">
            <v>Master Reference Closed-Back Studio Headphones</v>
          </cell>
          <cell r="I319" t="str">
            <v>Master reference closed-back studio headphones, with custom 53mm drivers, 1.5 Tesla magnet systems, 3D-shaped slow-retention foam ear-cups, open-mesh headband.</v>
          </cell>
          <cell r="J319">
            <v>2498.75</v>
          </cell>
          <cell r="K319">
            <v>1999</v>
          </cell>
          <cell r="L319">
            <v>1499</v>
          </cell>
          <cell r="P319">
            <v>885038039709</v>
          </cell>
          <cell r="Q319">
            <v>9002761039702</v>
          </cell>
          <cell r="R319">
            <v>7.75</v>
          </cell>
          <cell r="S319">
            <v>16.25</v>
          </cell>
          <cell r="T319">
            <v>11.5</v>
          </cell>
          <cell r="V319" t="str">
            <v>SK</v>
          </cell>
          <cell r="W319" t="str">
            <v>Compliant</v>
          </cell>
          <cell r="X319" t="str">
            <v>https://www.akg.com/3458X00050.html</v>
          </cell>
          <cell r="Y319">
            <v>317</v>
          </cell>
        </row>
        <row r="320">
          <cell r="A320" t="str">
            <v>3446H00010</v>
          </cell>
          <cell r="B320" t="str">
            <v>AKG</v>
          </cell>
          <cell r="C320" t="str">
            <v>Headphones</v>
          </cell>
          <cell r="D320" t="str">
            <v>K15</v>
          </cell>
          <cell r="E320" t="str">
            <v>AT690091</v>
          </cell>
          <cell r="H320" t="str">
            <v>Conference Headphone</v>
          </cell>
          <cell r="I320" t="str">
            <v>High-Performance conference headphones</v>
          </cell>
          <cell r="J320">
            <v>120</v>
          </cell>
          <cell r="K320">
            <v>120</v>
          </cell>
          <cell r="L320">
            <v>81.819999999999993</v>
          </cell>
          <cell r="P320">
            <v>885038036784</v>
          </cell>
          <cell r="Q320">
            <v>9002761036787</v>
          </cell>
          <cell r="R320">
            <v>3</v>
          </cell>
          <cell r="S320">
            <v>9</v>
          </cell>
          <cell r="T320">
            <v>8</v>
          </cell>
          <cell r="U320">
            <v>2.4</v>
          </cell>
          <cell r="V320" t="str">
            <v>SK</v>
          </cell>
          <cell r="W320" t="str">
            <v>Compliant</v>
          </cell>
          <cell r="X320" t="str">
            <v>https://www.akg.com/3446H00010.html</v>
          </cell>
          <cell r="Y320">
            <v>318</v>
          </cell>
        </row>
        <row r="321">
          <cell r="A321" t="str">
            <v>Headsets</v>
          </cell>
          <cell r="B321" t="str">
            <v>AKG</v>
          </cell>
          <cell r="Y321">
            <v>319</v>
          </cell>
        </row>
        <row r="322">
          <cell r="A322" t="str">
            <v>3446H00020</v>
          </cell>
          <cell r="B322" t="str">
            <v>AKG</v>
          </cell>
          <cell r="C322" t="str">
            <v>Headphones</v>
          </cell>
          <cell r="D322" t="str">
            <v>HSC15</v>
          </cell>
          <cell r="E322" t="str">
            <v>AT510060</v>
          </cell>
          <cell r="H322" t="str">
            <v>Headset</v>
          </cell>
          <cell r="I322" t="str">
            <v>High-Performance conference headset</v>
          </cell>
          <cell r="J322">
            <v>240</v>
          </cell>
          <cell r="K322">
            <v>240</v>
          </cell>
          <cell r="L322">
            <v>162.99</v>
          </cell>
          <cell r="P322">
            <v>885038036791</v>
          </cell>
          <cell r="Q322">
            <v>9002761036794</v>
          </cell>
          <cell r="R322">
            <v>4</v>
          </cell>
          <cell r="S322">
            <v>8</v>
          </cell>
          <cell r="T322">
            <v>8</v>
          </cell>
          <cell r="U322">
            <v>2.4</v>
          </cell>
          <cell r="V322" t="str">
            <v>SK</v>
          </cell>
          <cell r="W322" t="str">
            <v>Compliant</v>
          </cell>
          <cell r="X322" t="str">
            <v>https://www.akg.com/3446H00020.html</v>
          </cell>
          <cell r="Y322">
            <v>320</v>
          </cell>
        </row>
        <row r="323">
          <cell r="A323" t="str">
            <v>2955X00260</v>
          </cell>
          <cell r="B323" t="str">
            <v>AKG</v>
          </cell>
          <cell r="C323" t="str">
            <v>Headphones</v>
          </cell>
          <cell r="D323" t="str">
            <v>HSD171</v>
          </cell>
          <cell r="E323" t="str">
            <v>AT210030</v>
          </cell>
          <cell r="G323" t="str">
            <v>Limited Quantity</v>
          </cell>
          <cell r="H323" t="str">
            <v>Headset</v>
          </cell>
          <cell r="I323" t="str">
            <v>Prof. closed-back headsets derived from K 171 headphones with dynamic mic for broadcast and recording use. Without muting function. MK HS cable not included.</v>
          </cell>
          <cell r="J323">
            <v>455</v>
          </cell>
          <cell r="K323">
            <v>364</v>
          </cell>
          <cell r="L323">
            <v>247.18</v>
          </cell>
          <cell r="P323">
            <v>885038028840</v>
          </cell>
          <cell r="Q323">
            <v>9002761028843</v>
          </cell>
          <cell r="R323">
            <v>5</v>
          </cell>
          <cell r="S323">
            <v>9</v>
          </cell>
          <cell r="T323">
            <v>9</v>
          </cell>
          <cell r="U323">
            <v>4.4000000000000004</v>
          </cell>
          <cell r="V323" t="str">
            <v>CN</v>
          </cell>
          <cell r="W323" t="str">
            <v>Non Compliant</v>
          </cell>
          <cell r="X323" t="str">
            <v>https://www.akg.com/2955X00260.html</v>
          </cell>
          <cell r="Y323">
            <v>321</v>
          </cell>
        </row>
        <row r="324">
          <cell r="A324" t="str">
            <v>2955X00270</v>
          </cell>
          <cell r="B324" t="str">
            <v>AKG</v>
          </cell>
          <cell r="C324" t="str">
            <v>Headphones</v>
          </cell>
          <cell r="D324" t="str">
            <v>HSD271</v>
          </cell>
          <cell r="E324" t="str">
            <v>AT210030</v>
          </cell>
          <cell r="H324" t="str">
            <v>Headset</v>
          </cell>
          <cell r="I324" t="str">
            <v>Prof. closed-back headsets derived from K 271 headphones with dynamic mic for broadcast and recording use. Without muting function. MK HS cable not included.</v>
          </cell>
          <cell r="J324">
            <v>423.75</v>
          </cell>
          <cell r="K324">
            <v>339</v>
          </cell>
          <cell r="L324">
            <v>236.61</v>
          </cell>
          <cell r="P324">
            <v>885038028857</v>
          </cell>
          <cell r="Q324">
            <v>9002761028850</v>
          </cell>
          <cell r="R324">
            <v>4.5</v>
          </cell>
          <cell r="S324">
            <v>9</v>
          </cell>
          <cell r="T324">
            <v>9</v>
          </cell>
          <cell r="U324">
            <v>4.4000000000000004</v>
          </cell>
          <cell r="V324" t="str">
            <v>HU</v>
          </cell>
          <cell r="W324" t="str">
            <v>Non Compliant</v>
          </cell>
          <cell r="X324" t="str">
            <v>https://www.akg.com/2955X00270.html</v>
          </cell>
          <cell r="Y324">
            <v>322</v>
          </cell>
        </row>
        <row r="325">
          <cell r="A325" t="str">
            <v>2955X00280</v>
          </cell>
          <cell r="B325" t="str">
            <v>AKG</v>
          </cell>
          <cell r="C325" t="str">
            <v>Headphones</v>
          </cell>
          <cell r="D325" t="str">
            <v>HSC171</v>
          </cell>
          <cell r="E325" t="str">
            <v>AT210030</v>
          </cell>
          <cell r="G325" t="str">
            <v>Limited Quantity</v>
          </cell>
          <cell r="H325" t="str">
            <v>Headset</v>
          </cell>
          <cell r="I325" t="str">
            <v>Prof. closed-back headsets derived from K 171 headphones with condenser mic for broadcast and recording use. Automatic mic and headphone muting function via mute switch. MK HS cable not included.</v>
          </cell>
          <cell r="J325">
            <v>448.75</v>
          </cell>
          <cell r="K325">
            <v>359</v>
          </cell>
          <cell r="L325">
            <v>243.75</v>
          </cell>
          <cell r="P325">
            <v>885038028864</v>
          </cell>
          <cell r="Q325">
            <v>9002761028867</v>
          </cell>
          <cell r="R325">
            <v>5</v>
          </cell>
          <cell r="S325">
            <v>9</v>
          </cell>
          <cell r="T325">
            <v>9</v>
          </cell>
          <cell r="U325">
            <v>4.4000000000000004</v>
          </cell>
          <cell r="V325" t="str">
            <v>CN</v>
          </cell>
          <cell r="W325" t="str">
            <v>Non Compliant</v>
          </cell>
          <cell r="X325" t="str">
            <v>https://www.akg.com/2955X00280.html</v>
          </cell>
          <cell r="Y325">
            <v>323</v>
          </cell>
        </row>
        <row r="326">
          <cell r="A326" t="str">
            <v>2955X00290</v>
          </cell>
          <cell r="B326" t="str">
            <v>AKG</v>
          </cell>
          <cell r="C326" t="str">
            <v>Headphones</v>
          </cell>
          <cell r="D326" t="str">
            <v>HSC271</v>
          </cell>
          <cell r="E326" t="str">
            <v>AT210030</v>
          </cell>
          <cell r="H326" t="str">
            <v>Headset</v>
          </cell>
          <cell r="I326" t="str">
            <v>Prof. closed-back headsets derived from K 271 headphones with condenser mic for broadcast and recording use. Without muting function. MK HS cable not included.</v>
          </cell>
          <cell r="J326">
            <v>411.25</v>
          </cell>
          <cell r="K326">
            <v>329</v>
          </cell>
          <cell r="L326">
            <v>229.5</v>
          </cell>
          <cell r="P326">
            <v>885038028871</v>
          </cell>
          <cell r="Q326">
            <v>9002761028874</v>
          </cell>
          <cell r="R326">
            <v>5</v>
          </cell>
          <cell r="S326">
            <v>9</v>
          </cell>
          <cell r="T326">
            <v>9</v>
          </cell>
          <cell r="U326">
            <v>4.4000000000000004</v>
          </cell>
          <cell r="V326" t="str">
            <v>HU</v>
          </cell>
          <cell r="W326" t="str">
            <v>Non Compliant</v>
          </cell>
          <cell r="X326" t="str">
            <v>https://www.akg.com/2955X00290.html</v>
          </cell>
          <cell r="Y326">
            <v>324</v>
          </cell>
        </row>
        <row r="327">
          <cell r="A327" t="str">
            <v>2955X00310</v>
          </cell>
          <cell r="B327" t="str">
            <v>AKG</v>
          </cell>
          <cell r="C327" t="str">
            <v>Headphones</v>
          </cell>
          <cell r="D327" t="str">
            <v>HSC171 Studio Set</v>
          </cell>
          <cell r="G327" t="str">
            <v>Limited Quantity</v>
          </cell>
          <cell r="J327">
            <v>423.75</v>
          </cell>
          <cell r="K327">
            <v>339</v>
          </cell>
          <cell r="L327">
            <v>231</v>
          </cell>
          <cell r="P327">
            <v>885038039679</v>
          </cell>
          <cell r="R327">
            <v>9.5</v>
          </cell>
          <cell r="S327">
            <v>4.5</v>
          </cell>
          <cell r="T327">
            <v>9</v>
          </cell>
          <cell r="U327">
            <v>7.88</v>
          </cell>
          <cell r="V327" t="str">
            <v>HU</v>
          </cell>
          <cell r="W327" t="str">
            <v>Compliant</v>
          </cell>
          <cell r="X327" t="str">
            <v>https://www.akg.com/2955X00310.html</v>
          </cell>
          <cell r="Y327">
            <v>325</v>
          </cell>
        </row>
        <row r="328">
          <cell r="A328" t="str">
            <v>2955X00320</v>
          </cell>
          <cell r="B328" t="str">
            <v>AKG</v>
          </cell>
          <cell r="C328" t="str">
            <v>Headphones</v>
          </cell>
          <cell r="D328" t="str">
            <v>HSD271 Studio Set</v>
          </cell>
          <cell r="E328" t="str">
            <v>AT110020</v>
          </cell>
          <cell r="H328" t="str">
            <v>Headset</v>
          </cell>
          <cell r="I328" t="str">
            <v>High-Performance conference headset</v>
          </cell>
          <cell r="J328">
            <v>436.25</v>
          </cell>
          <cell r="K328">
            <v>349</v>
          </cell>
          <cell r="L328">
            <v>237.71</v>
          </cell>
          <cell r="P328">
            <v>885038039686</v>
          </cell>
          <cell r="R328">
            <v>9</v>
          </cell>
          <cell r="S328">
            <v>4.5</v>
          </cell>
          <cell r="T328">
            <v>9</v>
          </cell>
          <cell r="U328">
            <v>7.88</v>
          </cell>
          <cell r="V328" t="str">
            <v>HU</v>
          </cell>
          <cell r="W328" t="str">
            <v>Compliant</v>
          </cell>
          <cell r="X328" t="str">
            <v>https://www.akg.com/2955X00320.html</v>
          </cell>
          <cell r="Y328">
            <v>326</v>
          </cell>
        </row>
        <row r="329">
          <cell r="A329" t="str">
            <v>2955X00330</v>
          </cell>
          <cell r="B329" t="str">
            <v>AKG</v>
          </cell>
          <cell r="C329" t="str">
            <v>Headphones</v>
          </cell>
          <cell r="D329" t="str">
            <v>HSC271 Studio Set</v>
          </cell>
          <cell r="E329" t="str">
            <v>AT110020</v>
          </cell>
          <cell r="J329">
            <v>436.25</v>
          </cell>
          <cell r="K329">
            <v>349</v>
          </cell>
          <cell r="L329">
            <v>237.7</v>
          </cell>
          <cell r="P329">
            <v>885038039693</v>
          </cell>
          <cell r="R329">
            <v>5</v>
          </cell>
          <cell r="S329">
            <v>9.5</v>
          </cell>
          <cell r="T329">
            <v>9</v>
          </cell>
          <cell r="U329">
            <v>7.88</v>
          </cell>
          <cell r="V329" t="str">
            <v>HU</v>
          </cell>
          <cell r="W329" t="str">
            <v>Compliant</v>
          </cell>
          <cell r="X329" t="str">
            <v>https://www.akg.com/2955X00330.html</v>
          </cell>
          <cell r="Y329">
            <v>327</v>
          </cell>
        </row>
        <row r="330">
          <cell r="A330" t="str">
            <v>2955H00460</v>
          </cell>
          <cell r="B330" t="str">
            <v>AKG</v>
          </cell>
          <cell r="C330" t="str">
            <v>Accessories</v>
          </cell>
          <cell r="D330" t="str">
            <v>MK HS XLR 5D</v>
          </cell>
          <cell r="E330" t="str">
            <v>AT690092</v>
          </cell>
          <cell r="H330" t="str">
            <v>Cable</v>
          </cell>
          <cell r="I330" t="str">
            <v>Headset cable for cameras, Intercom, (5pin XLR male)</v>
          </cell>
          <cell r="J330">
            <v>98.75</v>
          </cell>
          <cell r="K330">
            <v>79</v>
          </cell>
          <cell r="L330">
            <v>47.82</v>
          </cell>
          <cell r="P330">
            <v>885038028918</v>
          </cell>
          <cell r="Q330">
            <v>9002761028911</v>
          </cell>
          <cell r="R330">
            <v>1</v>
          </cell>
          <cell r="S330">
            <v>5</v>
          </cell>
          <cell r="T330">
            <v>5</v>
          </cell>
          <cell r="U330">
            <v>0.8</v>
          </cell>
          <cell r="V330" t="str">
            <v>CN</v>
          </cell>
          <cell r="W330" t="str">
            <v>Non Compliant</v>
          </cell>
          <cell r="X330" t="str">
            <v>https://www.akg.com/2955H00460.html</v>
          </cell>
          <cell r="Y330">
            <v>328</v>
          </cell>
        </row>
        <row r="331">
          <cell r="A331" t="str">
            <v>2955H00470</v>
          </cell>
          <cell r="B331" t="str">
            <v>AKG</v>
          </cell>
          <cell r="C331" t="str">
            <v>Accessories</v>
          </cell>
          <cell r="D331" t="str">
            <v>MK HS XLR 4D</v>
          </cell>
          <cell r="E331" t="str">
            <v>AT210030</v>
          </cell>
          <cell r="H331" t="str">
            <v>Cable</v>
          </cell>
          <cell r="I331" t="str">
            <v>Headset cable for Intercom, Broadcasting (4pin XLR female)</v>
          </cell>
          <cell r="J331">
            <v>92.5</v>
          </cell>
          <cell r="K331">
            <v>74</v>
          </cell>
          <cell r="L331">
            <v>48</v>
          </cell>
          <cell r="P331">
            <v>885038028925</v>
          </cell>
          <cell r="Q331">
            <v>9002761028928</v>
          </cell>
          <cell r="R331">
            <v>1</v>
          </cell>
          <cell r="S331">
            <v>7</v>
          </cell>
          <cell r="T331">
            <v>6</v>
          </cell>
          <cell r="U331">
            <v>0.8</v>
          </cell>
          <cell r="V331" t="str">
            <v>CN</v>
          </cell>
          <cell r="W331" t="str">
            <v>Non Compliant</v>
          </cell>
          <cell r="X331" t="str">
            <v>https://www.akg.com/2955H00470.html</v>
          </cell>
          <cell r="Y331">
            <v>329</v>
          </cell>
        </row>
        <row r="332">
          <cell r="A332" t="str">
            <v>3169H00020</v>
          </cell>
          <cell r="B332" t="str">
            <v>AKG</v>
          </cell>
          <cell r="C332" t="str">
            <v>Headphones</v>
          </cell>
          <cell r="D332" t="str">
            <v>K72</v>
          </cell>
          <cell r="E332" t="str">
            <v>AT110020</v>
          </cell>
          <cell r="H332" t="str">
            <v>Closed-Back Studio Headphones</v>
          </cell>
          <cell r="I332" t="str">
            <v xml:space="preserve">Professional studio headphones with 40mm drivers and closed back design ideal for studio recording and monitoring applications. Precisely balanced, 16Hz - 20 kHz response, self adjusting headband and 3 meter cable. 3.5mm (1/8-inch) plug with 6.3mm (1/4") adaptee. 32 Ohms impedance. </v>
          </cell>
          <cell r="J332">
            <v>98.75</v>
          </cell>
          <cell r="K332">
            <v>79</v>
          </cell>
          <cell r="L332">
            <v>47.1</v>
          </cell>
          <cell r="O332">
            <v>10</v>
          </cell>
          <cell r="P332">
            <v>885038038788</v>
          </cell>
          <cell r="Q332">
            <v>9002761038781</v>
          </cell>
          <cell r="R332">
            <v>10</v>
          </cell>
          <cell r="S332">
            <v>23</v>
          </cell>
          <cell r="T332">
            <v>19</v>
          </cell>
          <cell r="U332">
            <v>9.25</v>
          </cell>
          <cell r="V332" t="str">
            <v>CN</v>
          </cell>
          <cell r="W332" t="str">
            <v>Non Compliant</v>
          </cell>
          <cell r="X332" t="str">
            <v>https://www.akg.com/3169H00020.html</v>
          </cell>
          <cell r="Y332">
            <v>330</v>
          </cell>
        </row>
        <row r="333">
          <cell r="A333" t="str">
            <v>2955H00490</v>
          </cell>
          <cell r="B333" t="str">
            <v>AKG</v>
          </cell>
          <cell r="C333" t="str">
            <v>Accessories</v>
          </cell>
          <cell r="D333" t="str">
            <v>MK HS Studio C</v>
          </cell>
          <cell r="E333" t="str">
            <v>AT210030</v>
          </cell>
          <cell r="H333" t="str">
            <v>Cable</v>
          </cell>
          <cell r="I333" t="str">
            <v>Headset cable for Studio, Moderators, Commentators (3pin XLR male, 1/4" jack)</v>
          </cell>
          <cell r="J333">
            <v>150</v>
          </cell>
          <cell r="K333">
            <v>120</v>
          </cell>
          <cell r="L333">
            <v>76</v>
          </cell>
          <cell r="P333">
            <v>885038028949</v>
          </cell>
          <cell r="Q333">
            <v>9002761028942</v>
          </cell>
          <cell r="R333">
            <v>2</v>
          </cell>
          <cell r="S333">
            <v>10</v>
          </cell>
          <cell r="T333">
            <v>6</v>
          </cell>
          <cell r="U333">
            <v>0.8</v>
          </cell>
          <cell r="V333" t="str">
            <v>TW</v>
          </cell>
          <cell r="W333" t="str">
            <v>Compliant</v>
          </cell>
          <cell r="X333" t="str">
            <v>https://www.akg.com/2955H00490.html</v>
          </cell>
          <cell r="Y333">
            <v>331</v>
          </cell>
        </row>
        <row r="334">
          <cell r="A334" t="str">
            <v>2955H00500</v>
          </cell>
          <cell r="B334" t="str">
            <v>AKG</v>
          </cell>
          <cell r="C334" t="str">
            <v>Accessories</v>
          </cell>
          <cell r="D334" t="str">
            <v>MK HS Studio D</v>
          </cell>
          <cell r="E334" t="str">
            <v>AT210030</v>
          </cell>
          <cell r="H334" t="str">
            <v>Cable</v>
          </cell>
          <cell r="I334" t="str">
            <v>Headset cable for Studio, Moderators, Commentators (3pin XLR male, 1/4" jack)</v>
          </cell>
          <cell r="J334">
            <v>98.75</v>
          </cell>
          <cell r="K334">
            <v>79</v>
          </cell>
          <cell r="L334">
            <v>47.82</v>
          </cell>
          <cell r="P334">
            <v>885038028956</v>
          </cell>
          <cell r="Q334">
            <v>9002761028959</v>
          </cell>
          <cell r="R334">
            <v>1</v>
          </cell>
          <cell r="S334">
            <v>5</v>
          </cell>
          <cell r="T334">
            <v>5</v>
          </cell>
          <cell r="U334">
            <v>0.8</v>
          </cell>
          <cell r="V334" t="str">
            <v>CN</v>
          </cell>
          <cell r="W334" t="str">
            <v>Non Compliant</v>
          </cell>
          <cell r="X334" t="str">
            <v>https://www.akg.com/2955H00500.html</v>
          </cell>
          <cell r="Y334">
            <v>332</v>
          </cell>
        </row>
        <row r="335">
          <cell r="A335" t="str">
            <v>Headphone Amplifiers</v>
          </cell>
          <cell r="B335" t="str">
            <v>AKG</v>
          </cell>
          <cell r="Y335">
            <v>333</v>
          </cell>
        </row>
        <row r="336">
          <cell r="A336" t="str">
            <v>3450H00010</v>
          </cell>
          <cell r="B336" t="str">
            <v>AKG</v>
          </cell>
          <cell r="C336" t="str">
            <v>Headphone amps</v>
          </cell>
          <cell r="D336" t="str">
            <v xml:space="preserve">HP4E </v>
          </cell>
          <cell r="E336" t="str">
            <v>AT510060</v>
          </cell>
          <cell r="H336" t="str">
            <v>Headphone Amplifier</v>
          </cell>
          <cell r="I336" t="str">
            <v>4-Channel Headphone Amplifier</v>
          </cell>
          <cell r="J336">
            <v>217.5</v>
          </cell>
          <cell r="K336">
            <v>175</v>
          </cell>
          <cell r="L336">
            <v>129.19999999999999</v>
          </cell>
          <cell r="P336">
            <v>885038038825</v>
          </cell>
          <cell r="Q336">
            <v>9002761038828</v>
          </cell>
          <cell r="R336">
            <v>2</v>
          </cell>
          <cell r="S336">
            <v>8</v>
          </cell>
          <cell r="T336">
            <v>8</v>
          </cell>
          <cell r="U336">
            <v>3.15</v>
          </cell>
          <cell r="V336" t="str">
            <v>CN</v>
          </cell>
          <cell r="W336" t="str">
            <v>Non Compliant</v>
          </cell>
          <cell r="X336" t="str">
            <v>https://www.akg.com/3450H00010.html</v>
          </cell>
          <cell r="Y336">
            <v>334</v>
          </cell>
        </row>
        <row r="337">
          <cell r="A337" t="str">
            <v>3450H00030</v>
          </cell>
          <cell r="B337" t="str">
            <v>AKG</v>
          </cell>
          <cell r="C337" t="str">
            <v>Headphone amps</v>
          </cell>
          <cell r="D337" t="str">
            <v xml:space="preserve">HP6E US </v>
          </cell>
          <cell r="H337" t="str">
            <v>Headphone Amplifier</v>
          </cell>
          <cell r="I337" t="str">
            <v>6-Channel Matrix Headphone Amplifier</v>
          </cell>
          <cell r="J337">
            <v>336.25</v>
          </cell>
          <cell r="K337">
            <v>269</v>
          </cell>
          <cell r="L337">
            <v>192.99</v>
          </cell>
          <cell r="P337">
            <v>885038038849</v>
          </cell>
          <cell r="Q337">
            <v>9002761038842</v>
          </cell>
          <cell r="R337">
            <v>9.5</v>
          </cell>
          <cell r="S337">
            <v>22.5</v>
          </cell>
          <cell r="T337">
            <v>3.5</v>
          </cell>
          <cell r="U337">
            <v>3.74</v>
          </cell>
          <cell r="V337" t="str">
            <v>CN</v>
          </cell>
          <cell r="W337" t="str">
            <v>Non Compliant</v>
          </cell>
          <cell r="X337" t="str">
            <v>https://www.akg.com/3450H00030.html</v>
          </cell>
          <cell r="Y337">
            <v>335</v>
          </cell>
        </row>
        <row r="338">
          <cell r="A338" t="str">
            <v>3450H00050</v>
          </cell>
          <cell r="B338" t="str">
            <v>AKG</v>
          </cell>
          <cell r="C338" t="str">
            <v>Headphone amps</v>
          </cell>
          <cell r="D338" t="str">
            <v xml:space="preserve">HP12U US </v>
          </cell>
          <cell r="H338" t="str">
            <v>Headphone Amplifier</v>
          </cell>
          <cell r="I338" t="str">
            <v>12-Channel Headphone Amplifier with USB</v>
          </cell>
          <cell r="J338">
            <v>286.25</v>
          </cell>
          <cell r="K338">
            <v>229</v>
          </cell>
          <cell r="L338">
            <v>160.30000000000001</v>
          </cell>
          <cell r="P338">
            <v>885038038863</v>
          </cell>
          <cell r="Q338">
            <v>9002761038866</v>
          </cell>
          <cell r="R338">
            <v>11</v>
          </cell>
          <cell r="S338">
            <v>11</v>
          </cell>
          <cell r="T338">
            <v>23</v>
          </cell>
          <cell r="U338">
            <v>3.74</v>
          </cell>
          <cell r="V338" t="str">
            <v>CN</v>
          </cell>
          <cell r="W338" t="str">
            <v>Non Compliant</v>
          </cell>
          <cell r="X338" t="str">
            <v>https://www.akg.com/3450H00050.html</v>
          </cell>
          <cell r="Y338">
            <v>336</v>
          </cell>
        </row>
        <row r="339">
          <cell r="A339" t="str">
            <v>Digital Microphone Mixers</v>
          </cell>
          <cell r="B339" t="str">
            <v>AKG</v>
          </cell>
          <cell r="Y339">
            <v>337</v>
          </cell>
        </row>
        <row r="340">
          <cell r="A340" t="str">
            <v>6500H00240</v>
          </cell>
          <cell r="B340" t="str">
            <v>AKG</v>
          </cell>
          <cell r="C340" t="str">
            <v>Installed</v>
          </cell>
          <cell r="D340" t="str">
            <v xml:space="preserve">DMM8 UL </v>
          </cell>
          <cell r="E340" t="str">
            <v>AT510080</v>
          </cell>
          <cell r="H340" t="str">
            <v>Digital Microphone Mixer</v>
          </cell>
          <cell r="I340" t="str">
            <v>Digital automatic microphone mixer</v>
          </cell>
          <cell r="J340">
            <v>3410</v>
          </cell>
          <cell r="K340">
            <v>3410</v>
          </cell>
          <cell r="L340">
            <v>2375.4</v>
          </cell>
          <cell r="P340">
            <v>885038038702</v>
          </cell>
          <cell r="Q340">
            <v>9002761038705</v>
          </cell>
          <cell r="R340">
            <v>2.5</v>
          </cell>
          <cell r="S340">
            <v>23</v>
          </cell>
          <cell r="T340">
            <v>15</v>
          </cell>
          <cell r="U340">
            <v>24</v>
          </cell>
          <cell r="V340" t="str">
            <v>DE</v>
          </cell>
          <cell r="W340" t="str">
            <v>Compliant</v>
          </cell>
          <cell r="X340" t="str">
            <v>https://www.akg.com/6500H00240.html</v>
          </cell>
          <cell r="Y340">
            <v>338</v>
          </cell>
        </row>
        <row r="341">
          <cell r="A341" t="str">
            <v>6000H19040</v>
          </cell>
          <cell r="B341" t="str">
            <v>AKG</v>
          </cell>
          <cell r="C341" t="str">
            <v>Accessories</v>
          </cell>
          <cell r="D341" t="str">
            <v>ICAAS10 Cascading Cable</v>
          </cell>
          <cell r="E341" t="str">
            <v>AT110090</v>
          </cell>
          <cell r="H341" t="str">
            <v>Cable</v>
          </cell>
          <cell r="I341" t="str">
            <v>Cascading Cable for DMM Mixers</v>
          </cell>
          <cell r="J341">
            <v>75</v>
          </cell>
          <cell r="K341">
            <v>75</v>
          </cell>
          <cell r="L341">
            <v>50.64</v>
          </cell>
          <cell r="P341">
            <v>885038030591</v>
          </cell>
          <cell r="Q341">
            <v>9002761030594</v>
          </cell>
          <cell r="R341">
            <v>1</v>
          </cell>
          <cell r="S341">
            <v>3</v>
          </cell>
          <cell r="T341">
            <v>5</v>
          </cell>
          <cell r="U341">
            <v>0.8</v>
          </cell>
          <cell r="V341" t="str">
            <v>ZZ</v>
          </cell>
          <cell r="W341" t="str">
            <v>Non Compliant</v>
          </cell>
          <cell r="X341" t="str">
            <v>https://www.akg.com/6000H19040.html</v>
          </cell>
          <cell r="Y341">
            <v>339</v>
          </cell>
        </row>
        <row r="342">
          <cell r="A342" t="str">
            <v>Misc Accessories</v>
          </cell>
          <cell r="B342" t="str">
            <v>AKG</v>
          </cell>
          <cell r="Y342">
            <v>340</v>
          </cell>
        </row>
        <row r="343">
          <cell r="A343" t="str">
            <v>6001H06320</v>
          </cell>
          <cell r="B343" t="str">
            <v>AKG</v>
          </cell>
          <cell r="C343" t="str">
            <v>Accessories</v>
          </cell>
          <cell r="D343" t="str">
            <v>SA44</v>
          </cell>
          <cell r="E343" t="str">
            <v>AT410090</v>
          </cell>
          <cell r="H343" t="str">
            <v>Spare parts</v>
          </cell>
          <cell r="I343" t="str">
            <v>For use with vocal microphones</v>
          </cell>
          <cell r="J343">
            <v>0</v>
          </cell>
          <cell r="K343">
            <v>0</v>
          </cell>
          <cell r="L343">
            <v>3.63</v>
          </cell>
          <cell r="P343">
            <v>885038039600</v>
          </cell>
          <cell r="Q343">
            <v>9002761039603</v>
          </cell>
          <cell r="U343" t="str">
            <v>n/a</v>
          </cell>
          <cell r="V343" t="str">
            <v>CN</v>
          </cell>
          <cell r="W343" t="str">
            <v>Non Compliant</v>
          </cell>
          <cell r="X343" t="str">
            <v>https://www.akg.com/6001H06320.html</v>
          </cell>
          <cell r="Y343">
            <v>341</v>
          </cell>
        </row>
        <row r="344">
          <cell r="A344" t="str">
            <v>2455H00500</v>
          </cell>
          <cell r="B344" t="str">
            <v>AKG</v>
          </cell>
          <cell r="C344" t="str">
            <v>Cable</v>
          </cell>
          <cell r="D344" t="str">
            <v>MK/GL Guitar Cable</v>
          </cell>
          <cell r="H344" t="str">
            <v>MK/GL Guitar Cable</v>
          </cell>
          <cell r="I344" t="str">
            <v>MK/GL Guitar Cable</v>
          </cell>
          <cell r="J344">
            <v>45</v>
          </cell>
          <cell r="K344">
            <v>45</v>
          </cell>
          <cell r="L344">
            <v>32.61</v>
          </cell>
          <cell r="P344">
            <v>885038003137</v>
          </cell>
          <cell r="V344" t="str">
            <v>TW</v>
          </cell>
          <cell r="X344" t="str">
            <v>https://www.akg.com/2455H00500.html</v>
          </cell>
          <cell r="Y344">
            <v>342</v>
          </cell>
        </row>
        <row r="345">
          <cell r="A345" t="str">
            <v>6000H03080</v>
          </cell>
          <cell r="B345" t="str">
            <v>AKG</v>
          </cell>
          <cell r="C345" t="str">
            <v>Accessories</v>
          </cell>
          <cell r="D345" t="str">
            <v>ST45</v>
          </cell>
          <cell r="H345" t="str">
            <v>Accessories</v>
          </cell>
          <cell r="I345" t="str">
            <v>"Low profile" table stand</v>
          </cell>
          <cell r="J345">
            <v>131.25</v>
          </cell>
          <cell r="K345">
            <v>105</v>
          </cell>
          <cell r="L345">
            <v>70.5</v>
          </cell>
          <cell r="P345">
            <v>885038004851</v>
          </cell>
          <cell r="Q345">
            <v>9002761004854</v>
          </cell>
          <cell r="R345">
            <v>3.5</v>
          </cell>
          <cell r="S345">
            <v>10</v>
          </cell>
          <cell r="T345">
            <v>10</v>
          </cell>
          <cell r="U345">
            <v>1.2</v>
          </cell>
          <cell r="V345" t="str">
            <v>DE</v>
          </cell>
          <cell r="W345" t="str">
            <v>Compliant</v>
          </cell>
          <cell r="X345" t="str">
            <v>https://www.akg.com/6000H03080.html</v>
          </cell>
          <cell r="Y345">
            <v>343</v>
          </cell>
        </row>
        <row r="346">
          <cell r="A346" t="str">
            <v>6000H06240</v>
          </cell>
          <cell r="B346" t="str">
            <v>AKG</v>
          </cell>
          <cell r="C346" t="str">
            <v>Accessories</v>
          </cell>
          <cell r="D346" t="str">
            <v>W32</v>
          </cell>
          <cell r="E346" t="str">
            <v>AT210090</v>
          </cell>
          <cell r="H346" t="str">
            <v>Accessories</v>
          </cell>
          <cell r="I346" t="str">
            <v>Foam windscreen 18-20 mm dia (for CK's)</v>
          </cell>
          <cell r="J346">
            <v>25</v>
          </cell>
          <cell r="K346">
            <v>20</v>
          </cell>
          <cell r="L346">
            <v>13.3</v>
          </cell>
          <cell r="P346">
            <v>885038002222</v>
          </cell>
          <cell r="Q346">
            <v>9002761002225</v>
          </cell>
          <cell r="R346">
            <v>2</v>
          </cell>
          <cell r="S346">
            <v>2</v>
          </cell>
          <cell r="T346">
            <v>3</v>
          </cell>
          <cell r="U346">
            <v>1.6</v>
          </cell>
          <cell r="V346" t="str">
            <v>JP</v>
          </cell>
          <cell r="W346" t="str">
            <v>Compliant</v>
          </cell>
          <cell r="X346" t="str">
            <v>https://www.akg.com/6000H06240.html</v>
          </cell>
          <cell r="Y346">
            <v>344</v>
          </cell>
        </row>
        <row r="347">
          <cell r="A347" t="str">
            <v>6000H10100</v>
          </cell>
          <cell r="B347" t="str">
            <v>AKG</v>
          </cell>
          <cell r="C347" t="str">
            <v>Accessories</v>
          </cell>
          <cell r="D347" t="str">
            <v>EK500 S</v>
          </cell>
          <cell r="E347" t="str">
            <v>AT110090</v>
          </cell>
          <cell r="H347" t="str">
            <v>Cable</v>
          </cell>
          <cell r="I347" t="str">
            <v>Coiled 5 m (10 ft.) cable mini XLR/mini jack (1/8")</v>
          </cell>
          <cell r="J347">
            <v>67.5</v>
          </cell>
          <cell r="K347">
            <v>59</v>
          </cell>
          <cell r="L347">
            <v>36.5</v>
          </cell>
          <cell r="P347">
            <v>885038026686</v>
          </cell>
          <cell r="Q347">
            <v>9002761026689</v>
          </cell>
          <cell r="R347">
            <v>2</v>
          </cell>
          <cell r="S347">
            <v>4</v>
          </cell>
          <cell r="T347">
            <v>6</v>
          </cell>
          <cell r="U347">
            <v>1</v>
          </cell>
          <cell r="V347" t="str">
            <v>CN</v>
          </cell>
          <cell r="W347" t="str">
            <v>Non Compliant</v>
          </cell>
          <cell r="X347" t="str">
            <v>https://www.akg.com/6000H10100.html</v>
          </cell>
          <cell r="Y347">
            <v>345</v>
          </cell>
        </row>
        <row r="348">
          <cell r="A348" t="str">
            <v>7801H00120</v>
          </cell>
          <cell r="B348" t="str">
            <v>AKG</v>
          </cell>
          <cell r="C348" t="str">
            <v>Accessories</v>
          </cell>
          <cell r="D348" t="str">
            <v>AC12 PSU12V 500mA Lock EU/US/UK/AU</v>
          </cell>
          <cell r="E348" t="str">
            <v>AT690092</v>
          </cell>
          <cell r="H348" t="str">
            <v>Power Supply</v>
          </cell>
          <cell r="I348" t="str">
            <v>12V/500mA power supply for wireless systems like WMS400/450/470/4500, EU/US/UK/AU connector included</v>
          </cell>
          <cell r="J348">
            <v>37.5</v>
          </cell>
          <cell r="K348">
            <v>31</v>
          </cell>
          <cell r="L348">
            <v>20.86</v>
          </cell>
          <cell r="P348">
            <v>885038033523</v>
          </cell>
          <cell r="Q348">
            <v>9002761033526</v>
          </cell>
          <cell r="R348">
            <v>8</v>
          </cell>
          <cell r="S348">
            <v>17</v>
          </cell>
          <cell r="T348">
            <v>12</v>
          </cell>
          <cell r="U348">
            <v>2.032</v>
          </cell>
          <cell r="V348" t="str">
            <v>CN</v>
          </cell>
          <cell r="W348" t="str">
            <v>Non Compliant</v>
          </cell>
          <cell r="X348" t="str">
            <v>https://www.akg.com/7801H00120.html</v>
          </cell>
          <cell r="Y348">
            <v>346</v>
          </cell>
        </row>
        <row r="349">
          <cell r="A349" t="str">
            <v>3457X00060</v>
          </cell>
          <cell r="B349" t="str">
            <v>AKG</v>
          </cell>
          <cell r="C349" t="str">
            <v>Wireless Mics</v>
          </cell>
          <cell r="D349" t="str">
            <v>DHT TETRAD D5 NON-EU</v>
          </cell>
          <cell r="E349" t="str">
            <v>AT650000</v>
          </cell>
          <cell r="G349" t="str">
            <v>Limited Quantity</v>
          </cell>
          <cell r="H349" t="str">
            <v>Digital Microphone System Tetrad</v>
          </cell>
          <cell r="I349" t="str">
            <v>Handheld transmitter</v>
          </cell>
          <cell r="J349">
            <v>435</v>
          </cell>
          <cell r="K349">
            <v>435</v>
          </cell>
          <cell r="L349">
            <v>267.14</v>
          </cell>
          <cell r="P349">
            <v>885038038672</v>
          </cell>
          <cell r="Q349">
            <v>9002761038675</v>
          </cell>
          <cell r="R349">
            <v>15</v>
          </cell>
          <cell r="S349">
            <v>13</v>
          </cell>
          <cell r="T349">
            <v>21</v>
          </cell>
          <cell r="U349">
            <v>2.4</v>
          </cell>
          <cell r="V349" t="str">
            <v>CN</v>
          </cell>
          <cell r="W349" t="str">
            <v>Non Compliant</v>
          </cell>
          <cell r="X349" t="str">
            <v>https://www.akg.com/3457X00060.html</v>
          </cell>
          <cell r="Y349">
            <v>347</v>
          </cell>
        </row>
        <row r="350">
          <cell r="A350" t="str">
            <v>2231H00220</v>
          </cell>
          <cell r="B350" t="str">
            <v>AKG</v>
          </cell>
          <cell r="D350" t="str">
            <v>CK62 ULS</v>
          </cell>
          <cell r="H350" t="str">
            <v>Studio Condenser Microphone</v>
          </cell>
          <cell r="I350" t="str">
            <v>High quality omni directional capsule, only for C480 B-ULS</v>
          </cell>
          <cell r="J350">
            <v>506.25</v>
          </cell>
          <cell r="K350">
            <v>405</v>
          </cell>
          <cell r="L350">
            <v>291.62</v>
          </cell>
          <cell r="P350">
            <v>885038002604</v>
          </cell>
          <cell r="V350" t="str">
            <v>HU</v>
          </cell>
          <cell r="X350" t="str">
            <v>https://www.akg.com/2231H00220.html</v>
          </cell>
          <cell r="Y350">
            <v>348</v>
          </cell>
        </row>
        <row r="351">
          <cell r="A351" t="str">
            <v>2568Z40010</v>
          </cell>
          <cell r="B351" t="str">
            <v>AKG</v>
          </cell>
          <cell r="C351" t="str">
            <v>Accessories</v>
          </cell>
          <cell r="D351" t="str">
            <v>W48</v>
          </cell>
          <cell r="E351" t="str">
            <v>AT410020</v>
          </cell>
          <cell r="H351" t="str">
            <v>Spare parts</v>
          </cell>
          <cell r="I351" t="str">
            <v>For use with CK69-ULS</v>
          </cell>
          <cell r="J351">
            <v>4.3600000000000003</v>
          </cell>
          <cell r="K351">
            <v>4.3600000000000003</v>
          </cell>
          <cell r="L351">
            <v>4.58</v>
          </cell>
          <cell r="P351">
            <v>885038039570</v>
          </cell>
          <cell r="Q351">
            <v>9002761039573</v>
          </cell>
          <cell r="U351" t="str">
            <v>n/a</v>
          </cell>
          <cell r="V351" t="str">
            <v>DE</v>
          </cell>
          <cell r="W351" t="str">
            <v>Compliant</v>
          </cell>
          <cell r="X351" t="str">
            <v>https://www.akg.com/2568Z40010.html</v>
          </cell>
          <cell r="Y351">
            <v>349</v>
          </cell>
        </row>
        <row r="352">
          <cell r="A352" t="str">
            <v>2366Z06010</v>
          </cell>
          <cell r="B352" t="str">
            <v>AKG</v>
          </cell>
          <cell r="C352" t="str">
            <v>Accessories</v>
          </cell>
          <cell r="D352" t="str">
            <v>W407</v>
          </cell>
          <cell r="E352">
            <v>10900000</v>
          </cell>
          <cell r="H352" t="str">
            <v>Spare parts</v>
          </cell>
          <cell r="I352" t="str">
            <v>For C417</v>
          </cell>
          <cell r="J352">
            <v>0</v>
          </cell>
          <cell r="K352">
            <v>0</v>
          </cell>
          <cell r="L352">
            <v>7.39</v>
          </cell>
          <cell r="P352">
            <v>885038039471</v>
          </cell>
          <cell r="Q352">
            <v>9002761039474</v>
          </cell>
          <cell r="U352" t="str">
            <v>n/a</v>
          </cell>
          <cell r="V352" t="str">
            <v>JP</v>
          </cell>
          <cell r="W352" t="str">
            <v>Compliant</v>
          </cell>
          <cell r="X352" t="str">
            <v>https://www.akg.com/2366Z06010.html</v>
          </cell>
          <cell r="Y352">
            <v>350</v>
          </cell>
        </row>
        <row r="353">
          <cell r="A353" t="str">
            <v>2416Z01020</v>
          </cell>
          <cell r="B353" t="str">
            <v>AKG</v>
          </cell>
          <cell r="C353" t="str">
            <v>Accessories</v>
          </cell>
          <cell r="D353" t="str">
            <v>SHZ80</v>
          </cell>
          <cell r="E353" t="str">
            <v>AT999999</v>
          </cell>
          <cell r="H353" t="str">
            <v>Spare parts</v>
          </cell>
          <cell r="I353" t="str">
            <v>Slotted screw link for use with 
C747</v>
          </cell>
          <cell r="J353">
            <v>45.83</v>
          </cell>
          <cell r="K353">
            <v>45.83</v>
          </cell>
          <cell r="L353">
            <v>48.83</v>
          </cell>
          <cell r="P353">
            <v>885038039488</v>
          </cell>
          <cell r="Q353">
            <v>9002761039481</v>
          </cell>
          <cell r="U353" t="str">
            <v>n/a</v>
          </cell>
          <cell r="V353" t="str">
            <v>AT</v>
          </cell>
          <cell r="W353" t="str">
            <v>Compliant</v>
          </cell>
          <cell r="X353" t="str">
            <v>https://www.akg.com/2416Z01020.html</v>
          </cell>
          <cell r="Y353">
            <v>351</v>
          </cell>
        </row>
        <row r="354">
          <cell r="A354" t="str">
            <v>3009Z00120</v>
          </cell>
          <cell r="B354" t="str">
            <v>AKG</v>
          </cell>
          <cell r="C354" t="str">
            <v>Accessories</v>
          </cell>
          <cell r="D354" t="str">
            <v>RMS4000</v>
          </cell>
          <cell r="E354" t="str">
            <v>AT690092</v>
          </cell>
          <cell r="G354" t="str">
            <v>Limited Quantity</v>
          </cell>
          <cell r="H354" t="str">
            <v>Cable</v>
          </cell>
          <cell r="I354" t="str">
            <v>Remote mute switch, 1 meter cable, 2.5mm plug - External switch to mute and un-mute the PT450/470/4500 and DPT700</v>
          </cell>
          <cell r="J354">
            <v>115</v>
          </cell>
          <cell r="K354">
            <v>115</v>
          </cell>
          <cell r="L354">
            <v>67.92</v>
          </cell>
          <cell r="P354">
            <v>885038026815</v>
          </cell>
          <cell r="Q354">
            <v>9002761026818</v>
          </cell>
          <cell r="R354">
            <v>3</v>
          </cell>
          <cell r="S354">
            <v>4</v>
          </cell>
          <cell r="T354">
            <v>5</v>
          </cell>
          <cell r="U354">
            <v>3.2</v>
          </cell>
          <cell r="V354" t="str">
            <v>SK</v>
          </cell>
          <cell r="W354" t="str">
            <v>Compliant</v>
          </cell>
          <cell r="X354" t="str">
            <v>https://www.akg.com/3009Z00120.html</v>
          </cell>
          <cell r="Y354">
            <v>352</v>
          </cell>
        </row>
        <row r="355">
          <cell r="A355" t="str">
            <v>3170H00020</v>
          </cell>
          <cell r="B355" t="str">
            <v>AKG</v>
          </cell>
          <cell r="C355" t="str">
            <v>Wired Mics</v>
          </cell>
          <cell r="D355" t="str">
            <v>MPA V L</v>
          </cell>
          <cell r="E355" t="str">
            <v>AT110020</v>
          </cell>
          <cell r="H355" t="str">
            <v>Head-Worn Vocal Microphone</v>
          </cell>
          <cell r="I355" t="str">
            <v>XLR phantom adapter for MicroMic "ML" &amp; "L" versions</v>
          </cell>
          <cell r="J355">
            <v>118.75</v>
          </cell>
          <cell r="K355">
            <v>95</v>
          </cell>
          <cell r="L355">
            <v>70</v>
          </cell>
          <cell r="O355">
            <v>50</v>
          </cell>
          <cell r="P355">
            <v>885038018681</v>
          </cell>
          <cell r="Q355">
            <v>9002761018684</v>
          </cell>
          <cell r="R355">
            <v>2</v>
          </cell>
          <cell r="S355">
            <v>4</v>
          </cell>
          <cell r="T355">
            <v>6</v>
          </cell>
          <cell r="U355">
            <v>2</v>
          </cell>
          <cell r="V355" t="str">
            <v>TW</v>
          </cell>
          <cell r="W355" t="str">
            <v>Compliant</v>
          </cell>
          <cell r="X355" t="str">
            <v>https://www.akg.com/3170H00020.html</v>
          </cell>
          <cell r="Y355">
            <v>353</v>
          </cell>
        </row>
        <row r="356">
          <cell r="A356" t="str">
            <v>AMX-CAC0001</v>
          </cell>
          <cell r="B356" t="str">
            <v>AMX</v>
          </cell>
          <cell r="C356" t="str">
            <v>Control Accessory</v>
          </cell>
          <cell r="D356" t="str">
            <v>AVB-VSTYLE-DIN-MNT</v>
          </cell>
          <cell r="E356" t="str">
            <v>AMX-DC</v>
          </cell>
          <cell r="H356" t="str">
            <v>DIN Rail Clip</v>
          </cell>
          <cell r="I356" t="str">
            <v>DIN Rail Clip</v>
          </cell>
          <cell r="J356">
            <v>42.1</v>
          </cell>
          <cell r="K356">
            <v>42.1</v>
          </cell>
          <cell r="L356">
            <v>21.05</v>
          </cell>
          <cell r="P356">
            <v>718878035160</v>
          </cell>
          <cell r="Q356">
            <v>0</v>
          </cell>
          <cell r="R356">
            <v>0.1</v>
          </cell>
          <cell r="S356">
            <v>5</v>
          </cell>
          <cell r="T356">
            <v>4.25</v>
          </cell>
          <cell r="U356">
            <v>0.5</v>
          </cell>
          <cell r="V356" t="str">
            <v>CN</v>
          </cell>
          <cell r="W356" t="str">
            <v>Non Compliant</v>
          </cell>
          <cell r="X356" t="str">
            <v>https://www.amx.com/en-US/products/avb-vstyle-din-mnt</v>
          </cell>
          <cell r="Y356">
            <v>354</v>
          </cell>
        </row>
        <row r="357">
          <cell r="A357" t="str">
            <v>AMX-CAC0002</v>
          </cell>
          <cell r="B357" t="str">
            <v>AMX</v>
          </cell>
          <cell r="C357" t="str">
            <v>Control Accessory</v>
          </cell>
          <cell r="D357" t="str">
            <v>IRIS2</v>
          </cell>
          <cell r="E357" t="str">
            <v>AMX-DC</v>
          </cell>
          <cell r="H357" t="str">
            <v>USB IR Capture Device</v>
          </cell>
          <cell r="I357" t="str">
            <v>USB IR Capture Device</v>
          </cell>
          <cell r="J357">
            <v>320</v>
          </cell>
          <cell r="K357">
            <v>320</v>
          </cell>
          <cell r="L357">
            <v>160</v>
          </cell>
          <cell r="P357">
            <v>718878035153</v>
          </cell>
          <cell r="Q357">
            <v>0</v>
          </cell>
          <cell r="R357">
            <v>0.1</v>
          </cell>
          <cell r="S357">
            <v>5</v>
          </cell>
          <cell r="T357">
            <v>4.25</v>
          </cell>
          <cell r="U357">
            <v>0.75</v>
          </cell>
          <cell r="V357" t="str">
            <v>US</v>
          </cell>
          <cell r="W357" t="str">
            <v>Compliant</v>
          </cell>
          <cell r="X357" t="str">
            <v>https://www.amx.com/en-US/products/iris2</v>
          </cell>
          <cell r="Y357">
            <v>355</v>
          </cell>
        </row>
        <row r="358">
          <cell r="A358" t="str">
            <v>AMX-CCC000</v>
          </cell>
          <cell r="B358" t="str">
            <v>AMX</v>
          </cell>
          <cell r="C358" t="str">
            <v>Central Controllers</v>
          </cell>
          <cell r="D358" t="str">
            <v>MU-1000</v>
          </cell>
          <cell r="E358" t="str">
            <v>AMX-DC</v>
          </cell>
          <cell r="H358" t="str">
            <v>AMX MUSE Controller with PoE and ICSLan port</v>
          </cell>
          <cell r="I358" t="str">
            <v>AMX MUSE Controller with PoE and ICSLan port</v>
          </cell>
          <cell r="J358">
            <v>1163.9000000000001</v>
          </cell>
          <cell r="K358">
            <v>1163.9000000000001</v>
          </cell>
          <cell r="L358">
            <v>581.95000000000005</v>
          </cell>
          <cell r="P358">
            <v>718878034828</v>
          </cell>
          <cell r="Q358">
            <v>0</v>
          </cell>
          <cell r="R358">
            <v>1.26</v>
          </cell>
          <cell r="S358">
            <v>5.04</v>
          </cell>
          <cell r="T358">
            <v>5.14</v>
          </cell>
          <cell r="U358">
            <v>1.18</v>
          </cell>
          <cell r="V358" t="str">
            <v>MX</v>
          </cell>
          <cell r="W358" t="str">
            <v>Compliant</v>
          </cell>
          <cell r="X358" t="str">
            <v>https://www.amx.com/en-US/products/mu-1000</v>
          </cell>
          <cell r="Y358">
            <v>356</v>
          </cell>
        </row>
        <row r="359">
          <cell r="A359" t="str">
            <v>AMX-CCC013</v>
          </cell>
          <cell r="B359" t="str">
            <v>AMX</v>
          </cell>
          <cell r="C359" t="str">
            <v>Central Controllers</v>
          </cell>
          <cell r="D359" t="str">
            <v>MU-1300</v>
          </cell>
          <cell r="E359" t="str">
            <v>AMX-DC</v>
          </cell>
          <cell r="H359" t="str">
            <v>AMX MUSE Controller with 2 Serial, 2 IR, 4 IO</v>
          </cell>
          <cell r="I359" t="str">
            <v>AMX MUSE Controller with 2 Serial, 2 IR, 4 IO</v>
          </cell>
          <cell r="J359">
            <v>1225.7</v>
          </cell>
          <cell r="K359">
            <v>1225.7</v>
          </cell>
          <cell r="L359">
            <v>612.85</v>
          </cell>
          <cell r="P359">
            <v>718878034842</v>
          </cell>
          <cell r="Q359">
            <v>0</v>
          </cell>
          <cell r="R359">
            <v>1.58</v>
          </cell>
          <cell r="S359">
            <v>5.16</v>
          </cell>
          <cell r="T359">
            <v>5.8</v>
          </cell>
          <cell r="U359">
            <v>1.66</v>
          </cell>
          <cell r="V359" t="str">
            <v>MX</v>
          </cell>
          <cell r="W359" t="str">
            <v>Compliant</v>
          </cell>
          <cell r="X359" t="str">
            <v>https://www.amx.com/en-US/products/mu-1300</v>
          </cell>
          <cell r="Y359">
            <v>357</v>
          </cell>
        </row>
        <row r="360">
          <cell r="A360" t="str">
            <v>AMX-CCC023</v>
          </cell>
          <cell r="B360" t="str">
            <v>AMX</v>
          </cell>
          <cell r="C360" t="str">
            <v>Central Controllers</v>
          </cell>
          <cell r="D360" t="str">
            <v>MU-2300</v>
          </cell>
          <cell r="E360" t="str">
            <v>AMX-DC</v>
          </cell>
          <cell r="H360" t="str">
            <v>AMX MUSE Controller with 4 Serial, 4 IR, 4 IO, 4 Relay and ICSLan port</v>
          </cell>
          <cell r="I360" t="str">
            <v>AMX MUSE Controller with 4 Serial, 4 IR, 4 IO, 4 Relay and ICSLan port</v>
          </cell>
          <cell r="J360">
            <v>2338.1</v>
          </cell>
          <cell r="K360">
            <v>2338.1</v>
          </cell>
          <cell r="L360">
            <v>1169.05</v>
          </cell>
          <cell r="P360">
            <v>718878034880</v>
          </cell>
          <cell r="Q360">
            <v>0</v>
          </cell>
          <cell r="R360">
            <v>6.05</v>
          </cell>
          <cell r="S360">
            <v>9.14</v>
          </cell>
          <cell r="T360">
            <v>17.32</v>
          </cell>
          <cell r="U360">
            <v>1.7</v>
          </cell>
          <cell r="V360" t="str">
            <v>MX</v>
          </cell>
          <cell r="W360" t="str">
            <v>Compliant</v>
          </cell>
          <cell r="X360" t="str">
            <v>https://www.amx.com/en-US/products/mu-2300</v>
          </cell>
          <cell r="Y360">
            <v>358</v>
          </cell>
        </row>
        <row r="361">
          <cell r="A361" t="str">
            <v>AMX-CCC033</v>
          </cell>
          <cell r="B361" t="str">
            <v>AMX</v>
          </cell>
          <cell r="C361" t="str">
            <v>Central Controllers</v>
          </cell>
          <cell r="D361" t="str">
            <v>MU-3300</v>
          </cell>
          <cell r="E361" t="str">
            <v>AMX-DC</v>
          </cell>
          <cell r="H361" t="str">
            <v>AMX MUSE Controller with 8 Serial, 8 IR, 8 IO, 8 Relay and ICSLan port</v>
          </cell>
          <cell r="I361" t="str">
            <v>AMX MUSE Controller with 8 Serial, 8 IR, 8 IO, 8 Relay and ICSLan port</v>
          </cell>
          <cell r="J361">
            <v>3079.7</v>
          </cell>
          <cell r="K361">
            <v>3079.7</v>
          </cell>
          <cell r="L361">
            <v>1539.85</v>
          </cell>
          <cell r="P361">
            <v>718878034897</v>
          </cell>
          <cell r="Q361">
            <v>0</v>
          </cell>
          <cell r="R361">
            <v>6.26</v>
          </cell>
          <cell r="S361">
            <v>9.14</v>
          </cell>
          <cell r="T361">
            <v>17.32</v>
          </cell>
          <cell r="U361">
            <v>1.7</v>
          </cell>
          <cell r="V361" t="str">
            <v>MX</v>
          </cell>
          <cell r="W361" t="str">
            <v>Compliant</v>
          </cell>
          <cell r="X361" t="str">
            <v>https://www.amx.com/en-US/products/mu-3300</v>
          </cell>
          <cell r="Y361">
            <v>359</v>
          </cell>
        </row>
        <row r="362">
          <cell r="A362" t="str">
            <v>AMX-CEB001</v>
          </cell>
          <cell r="B362" t="str">
            <v>AMX</v>
          </cell>
          <cell r="C362" t="str">
            <v>Control Extender</v>
          </cell>
          <cell r="D362" t="str">
            <v>CE-IRS4</v>
          </cell>
          <cell r="E362" t="str">
            <v>AMX-DC</v>
          </cell>
          <cell r="H362" t="str">
            <v>Control Extender - 4 IR</v>
          </cell>
          <cell r="I362" t="str">
            <v>Control Extender - 4 IR/Serial Ports</v>
          </cell>
          <cell r="J362">
            <v>428.48</v>
          </cell>
          <cell r="K362">
            <v>428.48</v>
          </cell>
          <cell r="L362">
            <v>214.24</v>
          </cell>
          <cell r="O362">
            <v>12</v>
          </cell>
          <cell r="P362">
            <v>718878034835</v>
          </cell>
          <cell r="Q362">
            <v>0</v>
          </cell>
          <cell r="R362">
            <v>1.2</v>
          </cell>
          <cell r="S362">
            <v>8.25</v>
          </cell>
          <cell r="T362">
            <v>7.5</v>
          </cell>
          <cell r="U362">
            <v>3.25</v>
          </cell>
          <cell r="V362" t="str">
            <v>MX</v>
          </cell>
          <cell r="W362" t="str">
            <v>Compliant</v>
          </cell>
          <cell r="X362" t="str">
            <v>https://www.amx.com/en-US/products/ce-irs4</v>
          </cell>
          <cell r="Y362">
            <v>360</v>
          </cell>
        </row>
        <row r="363">
          <cell r="A363" t="str">
            <v>AMX-CEB002</v>
          </cell>
          <cell r="B363" t="str">
            <v>AMX</v>
          </cell>
          <cell r="C363" t="str">
            <v>Control Extender</v>
          </cell>
          <cell r="D363" t="str">
            <v>CE-REL8</v>
          </cell>
          <cell r="E363" t="str">
            <v>AMX-DC</v>
          </cell>
          <cell r="H363" t="str">
            <v>Control Extender - 8 Relay</v>
          </cell>
          <cell r="I363" t="str">
            <v>Control Extender - 8 Relay Ports</v>
          </cell>
          <cell r="J363">
            <v>543.84</v>
          </cell>
          <cell r="K363">
            <v>543.84</v>
          </cell>
          <cell r="L363">
            <v>271.92</v>
          </cell>
          <cell r="O363">
            <v>12</v>
          </cell>
          <cell r="P363">
            <v>718878034859</v>
          </cell>
          <cell r="Q363">
            <v>0</v>
          </cell>
          <cell r="R363">
            <v>1.2</v>
          </cell>
          <cell r="S363">
            <v>8.25</v>
          </cell>
          <cell r="T363">
            <v>7.5</v>
          </cell>
          <cell r="U363">
            <v>3.25</v>
          </cell>
          <cell r="V363" t="str">
            <v>MX</v>
          </cell>
          <cell r="W363" t="str">
            <v>Compliant</v>
          </cell>
          <cell r="X363" t="str">
            <v>https://www.amx.com/en-US/products/ce-rel8</v>
          </cell>
          <cell r="Y363">
            <v>361</v>
          </cell>
        </row>
        <row r="364">
          <cell r="A364" t="str">
            <v>AMX-CEB003</v>
          </cell>
          <cell r="B364" t="str">
            <v>AMX</v>
          </cell>
          <cell r="C364" t="str">
            <v>Control Extender</v>
          </cell>
          <cell r="D364" t="str">
            <v>CE-COM2</v>
          </cell>
          <cell r="E364" t="str">
            <v>AMX-DC</v>
          </cell>
          <cell r="H364" t="str">
            <v>Control Extender - 2 RS232 Ports</v>
          </cell>
          <cell r="I364" t="str">
            <v>Control Extender - 2 RS232 Serial Ports</v>
          </cell>
          <cell r="J364">
            <v>428.48</v>
          </cell>
          <cell r="K364">
            <v>428.48</v>
          </cell>
          <cell r="L364">
            <v>214.24</v>
          </cell>
          <cell r="O364">
            <v>12</v>
          </cell>
          <cell r="P364">
            <v>718878034866</v>
          </cell>
          <cell r="Q364">
            <v>0</v>
          </cell>
          <cell r="R364">
            <v>1.2</v>
          </cell>
          <cell r="S364">
            <v>8.25</v>
          </cell>
          <cell r="T364">
            <v>7.5</v>
          </cell>
          <cell r="U364">
            <v>3.25</v>
          </cell>
          <cell r="V364" t="str">
            <v>MX</v>
          </cell>
          <cell r="W364" t="str">
            <v>Compliant</v>
          </cell>
          <cell r="X364" t="str">
            <v>https://www.amx.com/en-US/products/ce-com2</v>
          </cell>
          <cell r="Y364">
            <v>362</v>
          </cell>
        </row>
        <row r="365">
          <cell r="A365" t="str">
            <v>AMX-CEB004</v>
          </cell>
          <cell r="B365" t="str">
            <v>AMX</v>
          </cell>
          <cell r="C365" t="str">
            <v>Control Extender</v>
          </cell>
          <cell r="D365" t="str">
            <v>CE-IO4</v>
          </cell>
          <cell r="E365" t="str">
            <v>AMX-DC</v>
          </cell>
          <cell r="H365" t="str">
            <v>Control Extender - 4 IO Ports</v>
          </cell>
          <cell r="I365" t="str">
            <v>Control Extender, 4 Analog Input / Digital Input / Digital Output Ports</v>
          </cell>
          <cell r="J365">
            <v>428.48</v>
          </cell>
          <cell r="K365">
            <v>428.48</v>
          </cell>
          <cell r="L365">
            <v>214.24</v>
          </cell>
          <cell r="O365">
            <v>12</v>
          </cell>
          <cell r="P365">
            <v>718878034873</v>
          </cell>
          <cell r="Q365">
            <v>0</v>
          </cell>
          <cell r="R365">
            <v>1.2</v>
          </cell>
          <cell r="S365">
            <v>8.25</v>
          </cell>
          <cell r="T365">
            <v>7.5</v>
          </cell>
          <cell r="U365">
            <v>3.25</v>
          </cell>
          <cell r="V365" t="str">
            <v>MX</v>
          </cell>
          <cell r="W365" t="str">
            <v>Compliant</v>
          </cell>
          <cell r="X365" t="str">
            <v>https://www.amx.com/en-US/products/ce-io4</v>
          </cell>
          <cell r="Y365">
            <v>363</v>
          </cell>
        </row>
        <row r="366">
          <cell r="A366" t="str">
            <v>AMX-FG1906-0202</v>
          </cell>
          <cell r="B366" t="str">
            <v>AMX</v>
          </cell>
          <cell r="C366" t="str">
            <v>All-in-One Pres Switchers</v>
          </cell>
          <cell r="D366" t="str">
            <v>DVX-2265-4K-TAA</v>
          </cell>
          <cell r="E366" t="str">
            <v>AMX-ENV</v>
          </cell>
          <cell r="H366" t="str">
            <v>6x2+1 4K60 4:4:4 All-In-One Presentation Switcher, TAA</v>
          </cell>
          <cell r="I366" t="str">
            <v>6x2+1 4K60 4:4:4 Digital Video Presentation Switcher with HDR, HDCP 2.2, Video Scaling, Distance Transport, DSP, Advanced Feedback Suppression, 120W DriveCore Amplification, Integrated NX Controller</v>
          </cell>
          <cell r="J366">
            <v>8820</v>
          </cell>
          <cell r="K366">
            <v>8820</v>
          </cell>
          <cell r="L366">
            <v>4409.68</v>
          </cell>
          <cell r="P366">
            <v>718878026441</v>
          </cell>
          <cell r="Q366">
            <v>0</v>
          </cell>
          <cell r="R366">
            <v>23.37</v>
          </cell>
          <cell r="S366">
            <v>19</v>
          </cell>
          <cell r="T366">
            <v>15</v>
          </cell>
          <cell r="U366">
            <v>3.5</v>
          </cell>
          <cell r="V366" t="str">
            <v>TW</v>
          </cell>
          <cell r="W366" t="str">
            <v>Compliant</v>
          </cell>
          <cell r="X366" t="str">
            <v>https://www.amx.com/en-US/products/dvx-2265-4k</v>
          </cell>
          <cell r="Y366">
            <v>364</v>
          </cell>
        </row>
        <row r="367">
          <cell r="A367" t="str">
            <v>AMX-FG1906-0402</v>
          </cell>
          <cell r="B367" t="str">
            <v>AMX</v>
          </cell>
          <cell r="C367" t="str">
            <v>All-in-One Pres Switchers</v>
          </cell>
          <cell r="D367" t="str">
            <v>DVX-3266-4K-TAA</v>
          </cell>
          <cell r="E367" t="str">
            <v>AMX-ENV</v>
          </cell>
          <cell r="H367" t="str">
            <v>8x4+2 4K60 4:4:4 All-In-One Presentation Switcher, TAA</v>
          </cell>
          <cell r="I367" t="str">
            <v>8x4+2 4K60 4:4:4 Digital Video Presentation Switcher with HDR, HDCP 2.2, Video Scaling, Distance Transport, DSP, Advanced Feedback Suppression, 120W DriveCore Amplification, Integrated NX Controller</v>
          </cell>
          <cell r="J367">
            <v>11360</v>
          </cell>
          <cell r="K367">
            <v>11360</v>
          </cell>
          <cell r="L367">
            <v>5679.57</v>
          </cell>
          <cell r="P367">
            <v>718878026465</v>
          </cell>
          <cell r="Q367">
            <v>0</v>
          </cell>
          <cell r="R367">
            <v>26.96</v>
          </cell>
          <cell r="S367">
            <v>19</v>
          </cell>
          <cell r="T367">
            <v>15</v>
          </cell>
          <cell r="U367">
            <v>3.5</v>
          </cell>
          <cell r="V367" t="str">
            <v>TW</v>
          </cell>
          <cell r="W367" t="str">
            <v>Compliant</v>
          </cell>
          <cell r="X367" t="str">
            <v>https://www.amx.com/en-US/products/dvx-3266-4k</v>
          </cell>
          <cell r="Y367">
            <v>365</v>
          </cell>
        </row>
        <row r="368">
          <cell r="A368" t="str">
            <v>AMX-FG560-01B-NA</v>
          </cell>
          <cell r="B368" t="str">
            <v>AMX</v>
          </cell>
          <cell r="C368" t="str">
            <v>Architectural Connectivity</v>
          </cell>
          <cell r="D368" t="str">
            <v>HPX-600BL-NA</v>
          </cell>
          <cell r="E368" t="str">
            <v>AMX-ENV</v>
          </cell>
          <cell r="H368" t="str">
            <v>6-space Hydraport BLACK, w/ US Power Outlet</v>
          </cell>
          <cell r="I368" t="str">
            <v>Hydraport 6 Module Connection Port - Black Anodized, with US Power Outlet - Modular connectivity system accommodates the diverse needs of conference and meeting room visitors. Elegant flush-mount design conveniently opens in both directions.</v>
          </cell>
          <cell r="J368">
            <v>645</v>
          </cell>
          <cell r="K368">
            <v>645</v>
          </cell>
          <cell r="L368">
            <v>322.5</v>
          </cell>
          <cell r="P368">
            <v>718878035436</v>
          </cell>
          <cell r="Q368">
            <v>0</v>
          </cell>
          <cell r="R368">
            <v>3</v>
          </cell>
          <cell r="S368">
            <v>14</v>
          </cell>
          <cell r="T368">
            <v>8</v>
          </cell>
          <cell r="U368">
            <v>8</v>
          </cell>
          <cell r="V368" t="str">
            <v>US</v>
          </cell>
          <cell r="W368" t="str">
            <v>Compliant</v>
          </cell>
          <cell r="X368" t="str">
            <v>https://www.amx.com/en-US/products/hpx-600</v>
          </cell>
          <cell r="Y368">
            <v>366</v>
          </cell>
        </row>
        <row r="369">
          <cell r="A369" t="str">
            <v>AMX-FG560-01S-NA</v>
          </cell>
          <cell r="B369" t="str">
            <v>AMX</v>
          </cell>
          <cell r="C369" t="str">
            <v>Architectural Connectivity</v>
          </cell>
          <cell r="D369" t="str">
            <v>HPX-600SL-NA</v>
          </cell>
          <cell r="E369" t="str">
            <v>AMX-ENV</v>
          </cell>
          <cell r="H369" t="str">
            <v>6-space Hydraport SILVER, w/ US Power Outlet</v>
          </cell>
          <cell r="I369" t="str">
            <v>Hydraport 6 Module Connection Port - Brushed Aluminum, with US Power Outlet - Modular connectivity system accommodates the diverse needs of conference and meeting room visitors. Elegant flush-mount design conveniently opens in both directions.</v>
          </cell>
          <cell r="J369">
            <v>645</v>
          </cell>
          <cell r="K369">
            <v>645</v>
          </cell>
          <cell r="L369">
            <v>322.5</v>
          </cell>
          <cell r="P369">
            <v>718878035443</v>
          </cell>
          <cell r="Q369">
            <v>0</v>
          </cell>
          <cell r="R369">
            <v>3</v>
          </cell>
          <cell r="S369">
            <v>14</v>
          </cell>
          <cell r="T369">
            <v>8</v>
          </cell>
          <cell r="U369">
            <v>8</v>
          </cell>
          <cell r="V369" t="str">
            <v>US</v>
          </cell>
          <cell r="W369" t="str">
            <v>Compliant</v>
          </cell>
          <cell r="X369" t="str">
            <v>https://www.amx.com/en-US/products/hpx-600</v>
          </cell>
          <cell r="Y369">
            <v>367</v>
          </cell>
        </row>
        <row r="370">
          <cell r="A370" t="str">
            <v>AMX-FG560-02B-NA</v>
          </cell>
          <cell r="B370" t="str">
            <v>AMX</v>
          </cell>
          <cell r="C370" t="str">
            <v>Architectural Connectivity</v>
          </cell>
          <cell r="D370" t="str">
            <v>HPX-900BL-NA</v>
          </cell>
          <cell r="E370" t="str">
            <v>AMX-ENV</v>
          </cell>
          <cell r="H370" t="str">
            <v>9-space Hydraport BLACK, w/ US Power Outlet</v>
          </cell>
          <cell r="I370" t="str">
            <v>Hydraport 9 Module Connection Port - Black Anodized, with US Power Outlet - Modular connectivity system accommodates the diverse needs of conference and meeting room visitors. Elegant flush-mount design conveniently opens in both directions.</v>
          </cell>
          <cell r="J370">
            <v>710</v>
          </cell>
          <cell r="K370">
            <v>710</v>
          </cell>
          <cell r="L370">
            <v>355</v>
          </cell>
          <cell r="P370">
            <v>718878035450</v>
          </cell>
          <cell r="Q370">
            <v>0</v>
          </cell>
          <cell r="R370">
            <v>3.5</v>
          </cell>
          <cell r="S370">
            <v>17</v>
          </cell>
          <cell r="T370">
            <v>8</v>
          </cell>
          <cell r="U370">
            <v>8</v>
          </cell>
          <cell r="V370" t="str">
            <v>US</v>
          </cell>
          <cell r="W370" t="str">
            <v>Compliant</v>
          </cell>
          <cell r="X370" t="str">
            <v>https://www.amx.com/en-US/products/hpx-900</v>
          </cell>
          <cell r="Y370">
            <v>368</v>
          </cell>
        </row>
        <row r="371">
          <cell r="A371" t="str">
            <v>AMX-FG560-02S-NA</v>
          </cell>
          <cell r="B371" t="str">
            <v>AMX</v>
          </cell>
          <cell r="C371" t="str">
            <v>Architectural Connectivity</v>
          </cell>
          <cell r="D371" t="str">
            <v>HPX-900SL-NA</v>
          </cell>
          <cell r="E371" t="str">
            <v>AMX-ENV</v>
          </cell>
          <cell r="H371" t="str">
            <v>9-space Hydraport SILVER, w/ US Power Outlet</v>
          </cell>
          <cell r="I371" t="str">
            <v>Hydraport 9 Module Connection Port - Brushed Aluminum, with US Power Outlet - Modular connectivity system accommodates the diverse needs of conference and meeting room visitors. Elegant flush-mount design conveniently opens in both directions.</v>
          </cell>
          <cell r="J371">
            <v>710</v>
          </cell>
          <cell r="K371">
            <v>710</v>
          </cell>
          <cell r="L371">
            <v>355</v>
          </cell>
          <cell r="P371">
            <v>718878035467</v>
          </cell>
          <cell r="Q371">
            <v>0</v>
          </cell>
          <cell r="R371">
            <v>3.5</v>
          </cell>
          <cell r="S371">
            <v>17</v>
          </cell>
          <cell r="T371">
            <v>8</v>
          </cell>
          <cell r="U371">
            <v>8</v>
          </cell>
          <cell r="V371" t="str">
            <v>US</v>
          </cell>
          <cell r="W371" t="str">
            <v>Compliant</v>
          </cell>
          <cell r="X371" t="str">
            <v>https://www.amx.com/en-US/products/hpx-900</v>
          </cell>
          <cell r="Y371">
            <v>369</v>
          </cell>
        </row>
        <row r="372">
          <cell r="A372" t="str">
            <v>AMX-FG560-03B-NA</v>
          </cell>
          <cell r="B372" t="str">
            <v>AMX</v>
          </cell>
          <cell r="C372" t="str">
            <v>Architectural Connectivity</v>
          </cell>
          <cell r="D372" t="str">
            <v>HPX-1200BL-NA</v>
          </cell>
          <cell r="E372" t="str">
            <v>AMX-ENV</v>
          </cell>
          <cell r="H372" t="str">
            <v>12-space Hydraport BLACK, w/ US Power Outlet</v>
          </cell>
          <cell r="I372" t="str">
            <v>Hydraport 12 Module Connection Port - Black Anodized, with US Power Outlet - Modular connectivity system accommodates the diverse needs of conference and meeting room visitors. Elegant flush-mount design conveniently opens in both directions.</v>
          </cell>
          <cell r="J372">
            <v>770</v>
          </cell>
          <cell r="K372">
            <v>770</v>
          </cell>
          <cell r="L372">
            <v>385</v>
          </cell>
          <cell r="P372">
            <v>718878035474</v>
          </cell>
          <cell r="Q372">
            <v>0</v>
          </cell>
          <cell r="R372">
            <v>4</v>
          </cell>
          <cell r="S372">
            <v>21</v>
          </cell>
          <cell r="T372">
            <v>8</v>
          </cell>
          <cell r="U372">
            <v>8</v>
          </cell>
          <cell r="V372" t="str">
            <v>US</v>
          </cell>
          <cell r="W372" t="str">
            <v>Compliant</v>
          </cell>
          <cell r="X372" t="str">
            <v>https://www.amx.com/en-US/products/hpx-1200</v>
          </cell>
          <cell r="Y372">
            <v>370</v>
          </cell>
        </row>
        <row r="373">
          <cell r="A373" t="str">
            <v>AMX-FG560-03S-NA</v>
          </cell>
          <cell r="B373" t="str">
            <v>AMX</v>
          </cell>
          <cell r="C373" t="str">
            <v>Architectural Connectivity</v>
          </cell>
          <cell r="D373" t="str">
            <v>HPX-1200SL-NA</v>
          </cell>
          <cell r="E373" t="str">
            <v>AMX-ENV</v>
          </cell>
          <cell r="H373" t="str">
            <v>12-space Hydraport SILVER, w/ US Power Outlet</v>
          </cell>
          <cell r="I373" t="str">
            <v>Hydraport 12 Module Connection Port - Brushed Aluminum, with US Power Outlet - Modular connectivity system accommodates the diverse needs of conference and meeting room visitors. Elegant flush-mount design conveniently opens in both directions.</v>
          </cell>
          <cell r="J373">
            <v>770</v>
          </cell>
          <cell r="K373">
            <v>770</v>
          </cell>
          <cell r="L373">
            <v>385</v>
          </cell>
          <cell r="P373">
            <v>718878035481</v>
          </cell>
          <cell r="Q373">
            <v>0</v>
          </cell>
          <cell r="R373">
            <v>4</v>
          </cell>
          <cell r="S373">
            <v>21</v>
          </cell>
          <cell r="T373">
            <v>8</v>
          </cell>
          <cell r="U373">
            <v>8</v>
          </cell>
          <cell r="V373" t="str">
            <v>US</v>
          </cell>
          <cell r="W373" t="str">
            <v>Compliant</v>
          </cell>
          <cell r="X373" t="str">
            <v>https://www.amx.com/en-US/products/hpx-1200</v>
          </cell>
          <cell r="Y373">
            <v>371</v>
          </cell>
        </row>
        <row r="374">
          <cell r="A374" t="str">
            <v>AMX-N26D001</v>
          </cell>
          <cell r="B374" t="str">
            <v>AMX</v>
          </cell>
          <cell r="C374" t="str">
            <v>Networked AV</v>
          </cell>
          <cell r="D374" t="str">
            <v>NMX-DEC-N2622S</v>
          </cell>
          <cell r="E374" t="str">
            <v>AMX-NM</v>
          </cell>
          <cell r="H374" t="str">
            <v>AMX N2600 Decoder, Dual Stream Codec</v>
          </cell>
          <cell r="I374" t="str">
            <v>AMX N2600 Decoder, Dual Stream Codec, 4K60 4:4:4</v>
          </cell>
          <cell r="J374">
            <v>1935</v>
          </cell>
          <cell r="K374">
            <v>1935</v>
          </cell>
          <cell r="L374">
            <v>965.7</v>
          </cell>
          <cell r="P374">
            <v>718878035009</v>
          </cell>
          <cell r="Q374">
            <v>0</v>
          </cell>
          <cell r="R374">
            <v>1.5</v>
          </cell>
          <cell r="S374">
            <v>7.87</v>
          </cell>
          <cell r="T374">
            <v>5</v>
          </cell>
          <cell r="U374">
            <v>1.05</v>
          </cell>
          <cell r="V374" t="str">
            <v>TW</v>
          </cell>
          <cell r="W374" t="str">
            <v>Compliant</v>
          </cell>
          <cell r="X374" t="str">
            <v>https://www.amx.com/en-US/products/nmx-dec-n2622s-decoder</v>
          </cell>
          <cell r="Y374">
            <v>372</v>
          </cell>
        </row>
        <row r="375">
          <cell r="A375" t="str">
            <v>AMX-N26D012</v>
          </cell>
          <cell r="B375" t="str">
            <v>AMX</v>
          </cell>
          <cell r="C375" t="str">
            <v>Networked AV</v>
          </cell>
          <cell r="D375" t="str">
            <v>NMX-DEC-N2625-WP-NA</v>
          </cell>
          <cell r="E375" t="str">
            <v>AMX-NM</v>
          </cell>
          <cell r="G375" t="str">
            <v xml:space="preserve">limited availability </v>
          </cell>
          <cell r="H375" t="str">
            <v>AMX N2600 Decoder Wall Plate, Decora Style</v>
          </cell>
          <cell r="I375" t="str">
            <v>AMX N2600 Decoder Wall Plate, Decora Style, 4K60 4:4:4</v>
          </cell>
          <cell r="J375">
            <v>1710</v>
          </cell>
          <cell r="K375">
            <v>1710</v>
          </cell>
          <cell r="L375">
            <v>853.3</v>
          </cell>
          <cell r="P375">
            <v>718878035146</v>
          </cell>
          <cell r="Q375">
            <v>0</v>
          </cell>
          <cell r="R375">
            <v>0.9</v>
          </cell>
          <cell r="S375">
            <v>5.2</v>
          </cell>
          <cell r="T375">
            <v>2.2999999999999998</v>
          </cell>
          <cell r="U375">
            <v>4.2</v>
          </cell>
          <cell r="V375" t="str">
            <v>TW</v>
          </cell>
          <cell r="W375" t="str">
            <v>Compliant</v>
          </cell>
          <cell r="X375" t="str">
            <v>https://www.amx.com/en-US/products/nmx-dec-n2625-wp-decoder-wallplate</v>
          </cell>
          <cell r="Y375">
            <v>373</v>
          </cell>
        </row>
        <row r="376">
          <cell r="A376" t="str">
            <v>AMX-N26D013</v>
          </cell>
          <cell r="B376" t="str">
            <v>AMX</v>
          </cell>
          <cell r="C376" t="str">
            <v>Networked AV</v>
          </cell>
          <cell r="D376" t="str">
            <v>NMX-DEC-N2625D-WP-NA</v>
          </cell>
          <cell r="E376" t="str">
            <v>AMX-NM</v>
          </cell>
          <cell r="H376" t="str">
            <v>AMX N2625D Decoder Wall Plate w/ Dante, Decora Style</v>
          </cell>
          <cell r="I376" t="str">
            <v>AMX N2625D Decoder Wall Plate w/ Dante, Decora Style, 4K60 4:4:4</v>
          </cell>
          <cell r="J376">
            <v>1715</v>
          </cell>
          <cell r="K376">
            <v>1715</v>
          </cell>
          <cell r="L376">
            <v>855.57</v>
          </cell>
          <cell r="P376">
            <v>718878035535</v>
          </cell>
          <cell r="Q376">
            <v>0</v>
          </cell>
          <cell r="R376">
            <v>0.9</v>
          </cell>
          <cell r="S376">
            <v>5.2</v>
          </cell>
          <cell r="T376">
            <v>2.29</v>
          </cell>
          <cell r="U376">
            <v>4.17</v>
          </cell>
          <cell r="V376" t="str">
            <v>TW</v>
          </cell>
          <cell r="W376" t="str">
            <v>Compliant</v>
          </cell>
          <cell r="X376" t="str">
            <v>https://www.amx.com/products/nmx-dec-n2625d-wp</v>
          </cell>
          <cell r="Y376">
            <v>374</v>
          </cell>
        </row>
        <row r="377">
          <cell r="A377" t="str">
            <v>AMX-N26E001</v>
          </cell>
          <cell r="B377" t="str">
            <v>AMX</v>
          </cell>
          <cell r="C377" t="str">
            <v>Networked AV</v>
          </cell>
          <cell r="D377" t="str">
            <v>NMX-ENC-N2612S</v>
          </cell>
          <cell r="E377" t="str">
            <v>AMX-NM</v>
          </cell>
          <cell r="H377" t="str">
            <v>AMX N2600 Encoder, Dual Stream Codec</v>
          </cell>
          <cell r="I377" t="str">
            <v>AMX N2600 Encoder, Dual Stream Codec, 4K60 4:4:4</v>
          </cell>
          <cell r="J377">
            <v>1935</v>
          </cell>
          <cell r="K377">
            <v>1935</v>
          </cell>
          <cell r="L377">
            <v>965.18</v>
          </cell>
          <cell r="P377">
            <v>718878035016</v>
          </cell>
          <cell r="Q377">
            <v>0</v>
          </cell>
          <cell r="R377">
            <v>1.5</v>
          </cell>
          <cell r="S377">
            <v>7.87</v>
          </cell>
          <cell r="T377">
            <v>5</v>
          </cell>
          <cell r="U377">
            <v>1.05</v>
          </cell>
          <cell r="V377" t="str">
            <v>TW</v>
          </cell>
          <cell r="W377" t="str">
            <v>Compliant</v>
          </cell>
          <cell r="X377" t="str">
            <v>https://www.amx.com/en-US/products/nmx-enc-n2612s-encoder</v>
          </cell>
          <cell r="Y377">
            <v>375</v>
          </cell>
        </row>
        <row r="378">
          <cell r="A378" t="str">
            <v>AMX-N26E001C</v>
          </cell>
          <cell r="B378" t="str">
            <v>AMX</v>
          </cell>
          <cell r="C378" t="str">
            <v>Networked AV</v>
          </cell>
          <cell r="D378" t="str">
            <v>NMX-ENC-N2612S-C</v>
          </cell>
          <cell r="E378" t="str">
            <v>AMX-NM</v>
          </cell>
          <cell r="H378" t="str">
            <v>AMX N2600 Encoder Card, Dual Stream Codec</v>
          </cell>
          <cell r="I378" t="str">
            <v>AMX N2600 Encoder Card, Dual Stream Codec, 4K60 4:4:4</v>
          </cell>
          <cell r="J378">
            <v>1905</v>
          </cell>
          <cell r="K378">
            <v>1905</v>
          </cell>
          <cell r="L378">
            <v>950.92</v>
          </cell>
          <cell r="P378">
            <v>718878034811</v>
          </cell>
          <cell r="Q378">
            <v>0</v>
          </cell>
          <cell r="R378">
            <v>1.5</v>
          </cell>
          <cell r="S378">
            <v>7.87</v>
          </cell>
          <cell r="T378">
            <v>5</v>
          </cell>
          <cell r="U378">
            <v>1.05</v>
          </cell>
          <cell r="V378" t="str">
            <v>TW</v>
          </cell>
          <cell r="W378" t="str">
            <v>Compliant</v>
          </cell>
          <cell r="X378" t="str">
            <v>https://www.amx.com/en-US/products/nmx-enc-n2612s-c-encoder-card</v>
          </cell>
          <cell r="Y378">
            <v>376</v>
          </cell>
        </row>
        <row r="379">
          <cell r="A379" t="str">
            <v>AMX-N26E011</v>
          </cell>
          <cell r="B379" t="str">
            <v>AMX</v>
          </cell>
          <cell r="C379" t="str">
            <v>Networked AV</v>
          </cell>
          <cell r="D379" t="str">
            <v>NMX-ENC-N2615-WP-NA</v>
          </cell>
          <cell r="E379" t="str">
            <v>AMX-NM</v>
          </cell>
          <cell r="G379" t="str">
            <v xml:space="preserve">limited availability </v>
          </cell>
          <cell r="H379" t="str">
            <v>AMX N2600 Encoder Wall Plate, Decora Style</v>
          </cell>
          <cell r="I379" t="str">
            <v>AMX N2600 Encoder Wall Plate, Decora Style, 4K60 4:4:4</v>
          </cell>
          <cell r="J379">
            <v>1655</v>
          </cell>
          <cell r="K379">
            <v>1655</v>
          </cell>
          <cell r="L379">
            <v>825.62</v>
          </cell>
          <cell r="P379">
            <v>718878034996</v>
          </cell>
          <cell r="Q379">
            <v>0</v>
          </cell>
          <cell r="R379">
            <v>0.9</v>
          </cell>
          <cell r="S379">
            <v>5.2</v>
          </cell>
          <cell r="T379">
            <v>2.2999999999999998</v>
          </cell>
          <cell r="U379">
            <v>4.2</v>
          </cell>
          <cell r="V379" t="str">
            <v>TW</v>
          </cell>
          <cell r="W379" t="str">
            <v>Compliant</v>
          </cell>
          <cell r="X379" t="str">
            <v>https://www.amx.com/en-US/products/nmx-enc-n2615-wp-encoder-wallplate</v>
          </cell>
          <cell r="Y379">
            <v>377</v>
          </cell>
        </row>
        <row r="380">
          <cell r="A380" t="str">
            <v>AMX-N26E013</v>
          </cell>
          <cell r="B380" t="str">
            <v>AMX</v>
          </cell>
          <cell r="C380" t="str">
            <v>Networked AV</v>
          </cell>
          <cell r="D380" t="str">
            <v>NMX-ENC-N2615D-WP-NA</v>
          </cell>
          <cell r="E380" t="str">
            <v>AMX-NM</v>
          </cell>
          <cell r="H380" t="str">
            <v>AMX N2615D Encoder Wall Plate w/ Dante, Decora Style</v>
          </cell>
          <cell r="I380" t="str">
            <v>AMX N2615D Encoder Wall Plate w/ Dante, Decora Style, 4K60 4:4:4</v>
          </cell>
          <cell r="J380">
            <v>1710</v>
          </cell>
          <cell r="K380">
            <v>1710</v>
          </cell>
          <cell r="L380">
            <v>854.89</v>
          </cell>
          <cell r="P380">
            <v>718878035528</v>
          </cell>
          <cell r="Q380">
            <v>0</v>
          </cell>
          <cell r="R380">
            <v>0.9</v>
          </cell>
          <cell r="S380">
            <v>5.2</v>
          </cell>
          <cell r="T380">
            <v>2.29</v>
          </cell>
          <cell r="U380">
            <v>4.17</v>
          </cell>
          <cell r="V380" t="str">
            <v>TW</v>
          </cell>
          <cell r="W380" t="str">
            <v>Compliant</v>
          </cell>
          <cell r="X380" t="str">
            <v>https://www.amx.com/products/nmx-enc-n2615d-wp</v>
          </cell>
          <cell r="Y380">
            <v>378</v>
          </cell>
        </row>
        <row r="381">
          <cell r="A381" t="str">
            <v>AMX-N33D001</v>
          </cell>
          <cell r="B381" t="str">
            <v>AMX</v>
          </cell>
          <cell r="C381" t="str">
            <v>Networked AV</v>
          </cell>
          <cell r="D381" t="str">
            <v>NMX-DEC-N3322D</v>
          </cell>
          <cell r="E381" t="str">
            <v>AMX-NM</v>
          </cell>
          <cell r="H381" t="str">
            <v>NMX-ENC-N3322D 4K60 H.26x/Dante AV-H Decoder</v>
          </cell>
          <cell r="I381" t="str">
            <v>NMX-ENC-N3322D 4K60 H.26x/Dante AV-H Decoder</v>
          </cell>
          <cell r="J381">
            <v>2035</v>
          </cell>
          <cell r="K381">
            <v>2035</v>
          </cell>
          <cell r="L381">
            <v>1017.16</v>
          </cell>
          <cell r="P381">
            <v>718878034934</v>
          </cell>
          <cell r="Q381">
            <v>0</v>
          </cell>
          <cell r="R381">
            <v>1.45</v>
          </cell>
          <cell r="S381">
            <v>7.87</v>
          </cell>
          <cell r="T381">
            <v>5</v>
          </cell>
          <cell r="U381">
            <v>1.05</v>
          </cell>
          <cell r="V381" t="str">
            <v>TW</v>
          </cell>
          <cell r="W381" t="str">
            <v>Compliant</v>
          </cell>
          <cell r="X381" t="str">
            <v>https://www.amx.com/en/products/nmx-dec-n3322d</v>
          </cell>
          <cell r="Y381">
            <v>379</v>
          </cell>
        </row>
        <row r="382">
          <cell r="A382" t="str">
            <v>AMX-N33E001</v>
          </cell>
          <cell r="B382" t="str">
            <v>AMX</v>
          </cell>
          <cell r="C382" t="str">
            <v>Networked AV</v>
          </cell>
          <cell r="D382" t="str">
            <v>NMX-ENC-N3312D</v>
          </cell>
          <cell r="E382" t="str">
            <v>AMX-NM</v>
          </cell>
          <cell r="H382" t="str">
            <v>NMX-ENC-N3312D 4K60 H.26x/Dante AV-H &amp; 1080p H.26x Dual-Stream Encoder</v>
          </cell>
          <cell r="I382" t="str">
            <v>NMX-ENC-N3312D 4K60 H.26x/Dante AV-H &amp; 1080p H.26x Dual-Stream Encoder</v>
          </cell>
          <cell r="J382">
            <v>2110</v>
          </cell>
          <cell r="K382">
            <v>2110</v>
          </cell>
          <cell r="L382">
            <v>1052.82</v>
          </cell>
          <cell r="P382">
            <v>718878034958</v>
          </cell>
          <cell r="Q382">
            <v>0</v>
          </cell>
          <cell r="R382">
            <v>1.45</v>
          </cell>
          <cell r="S382">
            <v>7.87</v>
          </cell>
          <cell r="T382">
            <v>5</v>
          </cell>
          <cell r="U382">
            <v>1.05</v>
          </cell>
          <cell r="V382" t="str">
            <v>TW</v>
          </cell>
          <cell r="W382" t="str">
            <v>Compliant</v>
          </cell>
          <cell r="X382" t="str">
            <v>https://www.amx.com/en/products/nmx-enc-n3312d</v>
          </cell>
          <cell r="Y382">
            <v>380</v>
          </cell>
        </row>
        <row r="383">
          <cell r="A383" t="str">
            <v>AMX-N33E001C</v>
          </cell>
          <cell r="B383" t="str">
            <v>AMX</v>
          </cell>
          <cell r="C383" t="str">
            <v>Networked AV</v>
          </cell>
          <cell r="D383" t="str">
            <v>NMX-ENC-N3312D-C</v>
          </cell>
          <cell r="E383" t="str">
            <v>AMX-NM</v>
          </cell>
          <cell r="H383" t="str">
            <v>NMX-ENC-N3312D-C 4K60 H.26x/Dante AV-H &amp; 1080p H.26x Dual-Stream Encoder Card</v>
          </cell>
          <cell r="I383" t="str">
            <v>NMX-ENC-N3312D-C 4K60 H.26x/Dante AV-H &amp; 1080p H.26x Dual-Stream Encoder Card</v>
          </cell>
          <cell r="J383">
            <v>2015</v>
          </cell>
          <cell r="K383">
            <v>2015</v>
          </cell>
          <cell r="L383">
            <v>1005.46</v>
          </cell>
          <cell r="P383">
            <v>718878034941</v>
          </cell>
          <cell r="Q383">
            <v>0</v>
          </cell>
          <cell r="R383">
            <v>0.59</v>
          </cell>
          <cell r="S383">
            <v>7.87</v>
          </cell>
          <cell r="T383">
            <v>5</v>
          </cell>
          <cell r="U383">
            <v>1.05</v>
          </cell>
          <cell r="V383" t="str">
            <v>TW</v>
          </cell>
          <cell r="W383" t="str">
            <v>Compliant</v>
          </cell>
          <cell r="X383" t="str">
            <v>https://www.amx.com/en/products/nmx-enc-n3312d-c</v>
          </cell>
          <cell r="Y383">
            <v>381</v>
          </cell>
        </row>
        <row r="384">
          <cell r="A384" t="str">
            <v>AMX-N43T001</v>
          </cell>
          <cell r="B384" t="str">
            <v>AMX</v>
          </cell>
          <cell r="C384" t="str">
            <v>Networked AV</v>
          </cell>
          <cell r="D384" t="str">
            <v>NMX-ATC-N4321D</v>
          </cell>
          <cell r="E384" t="str">
            <v>AMX-NM</v>
          </cell>
          <cell r="H384" t="str">
            <v>AMX N4321D Audio Transceiver, Dante audio over IP Transceiver</v>
          </cell>
          <cell r="I384" t="str">
            <v>AMX N4321D Audio Transceiver, Dante audio over IP Transceiver</v>
          </cell>
          <cell r="J384">
            <v>1275</v>
          </cell>
          <cell r="K384">
            <v>1275</v>
          </cell>
          <cell r="L384">
            <v>635.75</v>
          </cell>
          <cell r="P384">
            <v>718878034927</v>
          </cell>
          <cell r="Q384">
            <v>0</v>
          </cell>
          <cell r="R384">
            <v>1.5</v>
          </cell>
          <cell r="S384">
            <v>7.87</v>
          </cell>
          <cell r="T384">
            <v>5</v>
          </cell>
          <cell r="U384">
            <v>1.05</v>
          </cell>
          <cell r="V384" t="str">
            <v>TW</v>
          </cell>
          <cell r="W384" t="str">
            <v>Compliant</v>
          </cell>
          <cell r="X384" t="str">
            <v>https://www.amx.com/en-US/products/nmx-atc-n4321d</v>
          </cell>
          <cell r="Y384">
            <v>382</v>
          </cell>
        </row>
        <row r="385">
          <cell r="A385" t="str">
            <v>AMX-N43T001C</v>
          </cell>
          <cell r="B385" t="str">
            <v>AMX</v>
          </cell>
          <cell r="C385" t="str">
            <v>Networked AV</v>
          </cell>
          <cell r="D385" t="str">
            <v>NMX-ATC-N4321D-C</v>
          </cell>
          <cell r="E385" t="str">
            <v>AMX-NM</v>
          </cell>
          <cell r="H385" t="str">
            <v>AMX N4321D Audio Transceiver Card, Dante audio over IP Transceiver</v>
          </cell>
          <cell r="I385" t="str">
            <v>AMX N4321D Audio Transceiver Card, Dante audio over IP Transceiver</v>
          </cell>
          <cell r="J385">
            <v>1245</v>
          </cell>
          <cell r="K385">
            <v>1245</v>
          </cell>
          <cell r="L385">
            <v>621.89</v>
          </cell>
          <cell r="P385">
            <v>718878034910</v>
          </cell>
          <cell r="Q385">
            <v>0</v>
          </cell>
          <cell r="R385">
            <v>0.59</v>
          </cell>
          <cell r="S385">
            <v>7.87</v>
          </cell>
          <cell r="T385">
            <v>5</v>
          </cell>
          <cell r="U385">
            <v>1.05</v>
          </cell>
          <cell r="V385" t="str">
            <v>TW</v>
          </cell>
          <cell r="W385" t="str">
            <v>Compliant</v>
          </cell>
          <cell r="X385" t="str">
            <v>https://www.amx.com/en-US/products/nmx-atc-n4321d-c</v>
          </cell>
          <cell r="Y385">
            <v>383</v>
          </cell>
        </row>
        <row r="386">
          <cell r="A386" t="str">
            <v>AMX-PR-0402</v>
          </cell>
          <cell r="B386" t="str">
            <v>AMX</v>
          </cell>
          <cell r="C386" t="str">
            <v>Digital Switchers</v>
          </cell>
          <cell r="D386" t="str">
            <v>PR-0402</v>
          </cell>
          <cell r="E386" t="str">
            <v>AMX-SIG</v>
          </cell>
          <cell r="H386" t="str">
            <v>Precis 4x2 4K60 HDMI Switcher</v>
          </cell>
          <cell r="I386" t="str">
            <v>Precis 4x2 4K60 HDMI Switcher</v>
          </cell>
          <cell r="J386">
            <v>1030</v>
          </cell>
          <cell r="K386">
            <v>1030</v>
          </cell>
          <cell r="L386">
            <v>513.78</v>
          </cell>
          <cell r="P386">
            <v>718878034538</v>
          </cell>
          <cell r="Q386">
            <v>0</v>
          </cell>
          <cell r="R386">
            <v>2.9</v>
          </cell>
          <cell r="S386">
            <v>8.4</v>
          </cell>
          <cell r="T386">
            <v>8.07</v>
          </cell>
          <cell r="U386">
            <v>1.73</v>
          </cell>
          <cell r="V386" t="str">
            <v>TW</v>
          </cell>
          <cell r="W386" t="str">
            <v>Compliant</v>
          </cell>
          <cell r="X386" t="str">
            <v>https://www.amx.com/en-US/products/pr-0402</v>
          </cell>
          <cell r="Y386">
            <v>384</v>
          </cell>
        </row>
        <row r="387">
          <cell r="A387" t="str">
            <v>AMX-PR-0404</v>
          </cell>
          <cell r="B387" t="str">
            <v>AMX</v>
          </cell>
          <cell r="C387" t="str">
            <v>Digital Switchers</v>
          </cell>
          <cell r="D387" t="str">
            <v>PR-0404</v>
          </cell>
          <cell r="E387" t="str">
            <v>AMX-SIG</v>
          </cell>
          <cell r="H387" t="str">
            <v>Precis 4x4 4K60 HDMI Switcher</v>
          </cell>
          <cell r="I387" t="str">
            <v>Precis 4x4 4K60 HDMI Switcher</v>
          </cell>
          <cell r="J387">
            <v>3115</v>
          </cell>
          <cell r="K387">
            <v>3115</v>
          </cell>
          <cell r="L387">
            <v>1556.66</v>
          </cell>
          <cell r="P387">
            <v>718878034552</v>
          </cell>
          <cell r="Q387">
            <v>0</v>
          </cell>
          <cell r="R387">
            <v>6.6</v>
          </cell>
          <cell r="S387">
            <v>17.239999999999998</v>
          </cell>
          <cell r="T387">
            <v>10.59</v>
          </cell>
          <cell r="U387">
            <v>1.73</v>
          </cell>
          <cell r="V387" t="str">
            <v>TW</v>
          </cell>
          <cell r="W387" t="str">
            <v>Compliant</v>
          </cell>
          <cell r="X387" t="str">
            <v>https://www.amx.com/en-US/products/pr-0404</v>
          </cell>
          <cell r="Y387">
            <v>385</v>
          </cell>
        </row>
        <row r="388">
          <cell r="A388" t="str">
            <v>AMX-PR-0602</v>
          </cell>
          <cell r="B388" t="str">
            <v>AMX</v>
          </cell>
          <cell r="C388" t="str">
            <v>Digital Switchers</v>
          </cell>
          <cell r="D388" t="str">
            <v>PR-0602</v>
          </cell>
          <cell r="E388" t="str">
            <v>AMX-SIG</v>
          </cell>
          <cell r="H388" t="str">
            <v>Precis 6x2 4K60 HDMI Switcher</v>
          </cell>
          <cell r="I388" t="str">
            <v>Precis 6x2 4K60 HDMI Switcher</v>
          </cell>
          <cell r="J388">
            <v>1895</v>
          </cell>
          <cell r="K388">
            <v>1895</v>
          </cell>
          <cell r="L388">
            <v>946.46</v>
          </cell>
          <cell r="P388">
            <v>718878034545</v>
          </cell>
          <cell r="Q388">
            <v>0</v>
          </cell>
          <cell r="R388">
            <v>6.3</v>
          </cell>
          <cell r="S388">
            <v>17.239999999999998</v>
          </cell>
          <cell r="T388">
            <v>10.59</v>
          </cell>
          <cell r="U388">
            <v>1.73</v>
          </cell>
          <cell r="V388" t="str">
            <v>TW</v>
          </cell>
          <cell r="W388" t="str">
            <v>Compliant</v>
          </cell>
          <cell r="X388" t="str">
            <v>https://www.amx.com/en-US/products/pr-0602</v>
          </cell>
          <cell r="Y388">
            <v>386</v>
          </cell>
        </row>
        <row r="389">
          <cell r="A389" t="str">
            <v>AMX-PR-0808</v>
          </cell>
          <cell r="B389" t="str">
            <v>AMX</v>
          </cell>
          <cell r="C389" t="str">
            <v>Digital Switchers</v>
          </cell>
          <cell r="D389" t="str">
            <v>PR-0808</v>
          </cell>
          <cell r="E389" t="str">
            <v>AMX-SIG</v>
          </cell>
          <cell r="H389" t="str">
            <v>Precis 8x8 4K60 HDMI Switcher</v>
          </cell>
          <cell r="I389" t="str">
            <v>Precis 8x8 4K60 HDMI Switcher</v>
          </cell>
          <cell r="J389">
            <v>6020</v>
          </cell>
          <cell r="K389">
            <v>6020</v>
          </cell>
          <cell r="L389">
            <v>3009.29</v>
          </cell>
          <cell r="P389">
            <v>718878034569</v>
          </cell>
          <cell r="Q389">
            <v>0</v>
          </cell>
          <cell r="R389">
            <v>7.9</v>
          </cell>
          <cell r="S389">
            <v>17.239999999999998</v>
          </cell>
          <cell r="T389">
            <v>10.59</v>
          </cell>
          <cell r="U389">
            <v>1.73</v>
          </cell>
          <cell r="V389" t="str">
            <v>TW</v>
          </cell>
          <cell r="W389" t="str">
            <v>Compliant</v>
          </cell>
          <cell r="X389" t="str">
            <v>https://www.amx.com/en-US/products/pr-0808</v>
          </cell>
          <cell r="Y389">
            <v>387</v>
          </cell>
        </row>
        <row r="390">
          <cell r="A390" t="str">
            <v>AMX-PR-WP-412</v>
          </cell>
          <cell r="B390" t="str">
            <v>AMX</v>
          </cell>
          <cell r="C390" t="str">
            <v>Digital Switchers</v>
          </cell>
          <cell r="D390" t="str">
            <v>PR-WP-412</v>
          </cell>
          <cell r="E390" t="str">
            <v>AMX-SIG</v>
          </cell>
          <cell r="H390" t="str">
            <v>Precis 4x1:2 4K60 Windowing Processor</v>
          </cell>
          <cell r="I390" t="str">
            <v>Precis 4x1:2 4K60 Windowing Processor</v>
          </cell>
          <cell r="J390">
            <v>3660</v>
          </cell>
          <cell r="K390">
            <v>3660</v>
          </cell>
          <cell r="L390">
            <v>1828.47</v>
          </cell>
          <cell r="P390">
            <v>718878034521</v>
          </cell>
          <cell r="Q390">
            <v>0</v>
          </cell>
          <cell r="R390">
            <v>3.1</v>
          </cell>
          <cell r="S390">
            <v>8.4</v>
          </cell>
          <cell r="T390">
            <v>8.07</v>
          </cell>
          <cell r="U390">
            <v>1.73</v>
          </cell>
          <cell r="V390" t="str">
            <v>TW</v>
          </cell>
          <cell r="W390" t="str">
            <v>Compliant</v>
          </cell>
          <cell r="X390" t="str">
            <v>https://www.amx.com/en-US/products/pr-wp-412</v>
          </cell>
          <cell r="Y390">
            <v>388</v>
          </cell>
        </row>
        <row r="391">
          <cell r="A391" t="str">
            <v>AMX-UHMF00C</v>
          </cell>
          <cell r="B391" t="str">
            <v>AMX</v>
          </cell>
          <cell r="C391" t="str">
            <v>Architectural Connectivity</v>
          </cell>
          <cell r="D391" t="str">
            <v>HPX-USBC-100</v>
          </cell>
          <cell r="E391" t="str">
            <v>AMX-ENV</v>
          </cell>
          <cell r="H391" t="str">
            <v>USB-C Power Module for Hydraport, PD 3.0 100W</v>
          </cell>
          <cell r="I391" t="str">
            <v>The AMX HPX-USBC-100 module provides both a USB-C and a USB-A connection with charging capability to Hydraport. It supports PD 3.0 power supplies and up to 100W charging over USB-C, plus up to 30W of charging power over USB-A.  Power Supply not included.</v>
          </cell>
          <cell r="J391">
            <v>143.5</v>
          </cell>
          <cell r="K391">
            <v>143.5</v>
          </cell>
          <cell r="L391">
            <v>71.75</v>
          </cell>
          <cell r="P391">
            <v>718878035511</v>
          </cell>
          <cell r="Q391">
            <v>0</v>
          </cell>
          <cell r="R391">
            <v>1</v>
          </cell>
          <cell r="S391">
            <v>9</v>
          </cell>
          <cell r="T391">
            <v>4</v>
          </cell>
          <cell r="U391">
            <v>3</v>
          </cell>
          <cell r="V391" t="str">
            <v>CN</v>
          </cell>
          <cell r="W391" t="str">
            <v>Compliant</v>
          </cell>
          <cell r="X391" t="str">
            <v>https://www.amx.com/en-US/products/hpx-usbc-100</v>
          </cell>
          <cell r="Y391">
            <v>389</v>
          </cell>
        </row>
        <row r="392">
          <cell r="A392" t="str">
            <v>AMX-UHMF01C</v>
          </cell>
          <cell r="B392" t="str">
            <v>AMX</v>
          </cell>
          <cell r="C392" t="str">
            <v>Architectural Connectivity</v>
          </cell>
          <cell r="D392" t="str">
            <v>HPX-USBC-US65</v>
          </cell>
          <cell r="E392" t="str">
            <v>AMX-ENV</v>
          </cell>
          <cell r="H392" t="str">
            <v>USB-C Power Module for Hydraport, US outlet 65W</v>
          </cell>
          <cell r="I392" t="str">
            <v>The AMX HPX-USBC-100 module provides both a USB-C and a USB-A connection with charging capability to Hydraport. The included power supply with US outlet style blades (Type A) supports up to 65W charging over USB-C, plus up to 30W of charging over USB-A.</v>
          </cell>
          <cell r="J392">
            <v>437.70000000000005</v>
          </cell>
          <cell r="K392">
            <v>437.70000000000005</v>
          </cell>
          <cell r="L392">
            <v>218.85000000000002</v>
          </cell>
          <cell r="P392">
            <v>718878035429</v>
          </cell>
          <cell r="Q392">
            <v>0</v>
          </cell>
          <cell r="R392">
            <v>1</v>
          </cell>
          <cell r="S392">
            <v>9</v>
          </cell>
          <cell r="T392">
            <v>4</v>
          </cell>
          <cell r="U392">
            <v>3</v>
          </cell>
          <cell r="V392" t="str">
            <v>CN</v>
          </cell>
          <cell r="W392" t="str">
            <v>Compliant</v>
          </cell>
          <cell r="X392" t="str">
            <v>https://www.amx.com/en-US/products/hpx-usbc-us65</v>
          </cell>
          <cell r="Y392">
            <v>390</v>
          </cell>
        </row>
        <row r="393">
          <cell r="A393" t="str">
            <v>AMX-UHMR01C</v>
          </cell>
          <cell r="B393" t="str">
            <v>AMX</v>
          </cell>
          <cell r="C393" t="str">
            <v>Architectural Connectivity</v>
          </cell>
          <cell r="D393" t="str">
            <v>HPX-AV103-USBC-R</v>
          </cell>
          <cell r="E393" t="str">
            <v>AMX-ENV</v>
          </cell>
          <cell r="H393" t="str">
            <v>USB-C to HDMI retractable cable module for Hydraport</v>
          </cell>
          <cell r="I393" t="str">
            <v>The HPX-AV103-USBC-R USB-C to HDMI Module with Retractable Cable delivers digital video in resolutions up to 4K @60hz utilizing DisplayPort Alt Mode, with 5 feet available pullout from Hydraport HPX-600, 900 and 1200 Connection Ports or Touch Connection Ports.</v>
          </cell>
          <cell r="J393">
            <v>465</v>
          </cell>
          <cell r="K393">
            <v>465</v>
          </cell>
          <cell r="L393">
            <v>232.5</v>
          </cell>
          <cell r="P393">
            <v>718878035412</v>
          </cell>
          <cell r="Q393">
            <v>0</v>
          </cell>
          <cell r="R393">
            <v>1</v>
          </cell>
          <cell r="S393">
            <v>8</v>
          </cell>
          <cell r="T393">
            <v>2</v>
          </cell>
          <cell r="U393">
            <v>11</v>
          </cell>
          <cell r="V393" t="str">
            <v>US</v>
          </cell>
          <cell r="W393" t="str">
            <v>Compliant</v>
          </cell>
          <cell r="X393" t="str">
            <v>https://www.amx.com/en-US/products/hpx-av103-usbc-r</v>
          </cell>
          <cell r="Y393">
            <v>391</v>
          </cell>
        </row>
        <row r="394">
          <cell r="A394" t="str">
            <v>AMX-UMT0801</v>
          </cell>
          <cell r="B394" t="str">
            <v>AMX</v>
          </cell>
          <cell r="C394" t="str">
            <v>User Interface Accessories</v>
          </cell>
          <cell r="D394" t="str">
            <v>VARIA-ACS-80F</v>
          </cell>
          <cell r="E394" t="str">
            <v>AMX-UI</v>
          </cell>
          <cell r="H394" t="str">
            <v>AMX Varia, Fixed Tabletop Stand for VARIA-80</v>
          </cell>
          <cell r="I394" t="str">
            <v>AMX Varia, Fixed Tabletop Stand for VARIA-80</v>
          </cell>
          <cell r="J394">
            <v>225</v>
          </cell>
          <cell r="K394">
            <v>225</v>
          </cell>
          <cell r="L394">
            <v>111.55</v>
          </cell>
          <cell r="P394">
            <v>718878035030</v>
          </cell>
          <cell r="Q394">
            <v>0</v>
          </cell>
          <cell r="R394">
            <v>0.46</v>
          </cell>
          <cell r="S394">
            <v>7.82</v>
          </cell>
          <cell r="T394">
            <v>1.96</v>
          </cell>
          <cell r="U394">
            <v>3.6</v>
          </cell>
          <cell r="V394" t="str">
            <v>TW</v>
          </cell>
          <cell r="W394" t="str">
            <v>Compliant</v>
          </cell>
          <cell r="X394" t="str">
            <v>https://www.amx.com/en-US/products/varia-acs-80f</v>
          </cell>
          <cell r="Y394">
            <v>392</v>
          </cell>
        </row>
        <row r="395">
          <cell r="A395" t="str">
            <v>AMX-UMT1001</v>
          </cell>
          <cell r="B395" t="str">
            <v>AMX</v>
          </cell>
          <cell r="C395" t="str">
            <v>User Interface Accessories</v>
          </cell>
          <cell r="D395" t="str">
            <v>VARIA-ACS-100F</v>
          </cell>
          <cell r="E395" t="str">
            <v>AMX-UI</v>
          </cell>
          <cell r="H395" t="str">
            <v>AMX Varia, Fixed Tabletop Stand for VARIA-100 &amp; VARIA-100N</v>
          </cell>
          <cell r="I395" t="str">
            <v>AMX Varia, Fixed Tabletop Stand for VARIA-100 &amp; VARIA-100N</v>
          </cell>
          <cell r="J395">
            <v>265</v>
          </cell>
          <cell r="K395">
            <v>265</v>
          </cell>
          <cell r="L395">
            <v>130.26</v>
          </cell>
          <cell r="P395">
            <v>718878035047</v>
          </cell>
          <cell r="Q395">
            <v>0</v>
          </cell>
          <cell r="R395">
            <v>0.61</v>
          </cell>
          <cell r="S395">
            <v>9.4700000000000006</v>
          </cell>
          <cell r="T395">
            <v>2.75</v>
          </cell>
          <cell r="U395">
            <v>3.82</v>
          </cell>
          <cell r="V395" t="str">
            <v>TW</v>
          </cell>
          <cell r="W395" t="str">
            <v>Compliant</v>
          </cell>
          <cell r="X395" t="str">
            <v>https://www.amx.com/en-US/products/varia-acs-100f</v>
          </cell>
          <cell r="Y395">
            <v>393</v>
          </cell>
        </row>
        <row r="396">
          <cell r="A396" t="str">
            <v>AMX-UMT1511</v>
          </cell>
          <cell r="B396" t="str">
            <v>AMX</v>
          </cell>
          <cell r="C396" t="str">
            <v>User Interface Accessories</v>
          </cell>
          <cell r="D396" t="str">
            <v>VARIA-ACS-150A</v>
          </cell>
          <cell r="E396" t="str">
            <v>AMX-UI</v>
          </cell>
          <cell r="H396" t="str">
            <v>AMX Varia, Angle-Select Tabletop Stand for VARIA-150 &amp; VARIA-150N</v>
          </cell>
          <cell r="I396" t="str">
            <v>AMX Varia, Angle-Select Tabletop Stand for VARIA-150 &amp; VARIA-150N</v>
          </cell>
          <cell r="J396">
            <v>315</v>
          </cell>
          <cell r="K396">
            <v>315</v>
          </cell>
          <cell r="L396">
            <v>156.09</v>
          </cell>
          <cell r="P396">
            <v>718878035061</v>
          </cell>
          <cell r="Q396">
            <v>0</v>
          </cell>
          <cell r="R396">
            <v>0.92</v>
          </cell>
          <cell r="S396">
            <v>6.39</v>
          </cell>
          <cell r="T396">
            <v>5.71</v>
          </cell>
          <cell r="U396">
            <v>5.76</v>
          </cell>
          <cell r="V396" t="str">
            <v>TW</v>
          </cell>
          <cell r="W396" t="str">
            <v>Compliant</v>
          </cell>
          <cell r="X396" t="str">
            <v>https://www.amx.com/en-US/products/varia-acs-150a</v>
          </cell>
          <cell r="Y396">
            <v>394</v>
          </cell>
        </row>
        <row r="397">
          <cell r="A397" t="str">
            <v>AMX-UMT8111</v>
          </cell>
          <cell r="B397" t="str">
            <v>AMX</v>
          </cell>
          <cell r="C397" t="str">
            <v>User Interface Accessories</v>
          </cell>
          <cell r="D397" t="str">
            <v>VARIA-ACS-810A</v>
          </cell>
          <cell r="E397" t="str">
            <v>AMX-UI</v>
          </cell>
          <cell r="H397" t="str">
            <v>AMX Varia, Angle-Select Tabletop Stand for VARIA-80, VARIA-100, &amp; VARIA-100N</v>
          </cell>
          <cell r="I397" t="str">
            <v>AMX Varia, Angle-Select Tabletop Stand for VARIA-80, VARIA-100, &amp; VARIA-100N</v>
          </cell>
          <cell r="J397">
            <v>255</v>
          </cell>
          <cell r="K397">
            <v>255</v>
          </cell>
          <cell r="L397">
            <v>125.62</v>
          </cell>
          <cell r="P397">
            <v>718878035054</v>
          </cell>
          <cell r="Q397">
            <v>0</v>
          </cell>
          <cell r="R397">
            <v>0.43</v>
          </cell>
          <cell r="S397">
            <v>4.79</v>
          </cell>
          <cell r="T397">
            <v>2.84</v>
          </cell>
          <cell r="U397">
            <v>4.32</v>
          </cell>
          <cell r="V397" t="str">
            <v>TW</v>
          </cell>
          <cell r="W397" t="str">
            <v>Compliant</v>
          </cell>
          <cell r="X397" t="str">
            <v>https://www.amx.com/en-US/products/varia-acs-810a</v>
          </cell>
          <cell r="Y397">
            <v>395</v>
          </cell>
        </row>
        <row r="398">
          <cell r="A398" t="str">
            <v>AMX-UTP0501</v>
          </cell>
          <cell r="B398" t="str">
            <v>AMX</v>
          </cell>
          <cell r="C398" t="str">
            <v>Touch Panels</v>
          </cell>
          <cell r="D398" t="str">
            <v>VARIA-SL50</v>
          </cell>
          <cell r="E398" t="str">
            <v>AMX-UI</v>
          </cell>
          <cell r="H398" t="str">
            <v>AMX Varia SL, 5.5” Portrait Ultra-Slim Wall Mount Touch Panel</v>
          </cell>
          <cell r="I398" t="str">
            <v>AMX Varia SL, 5.5” Portrait Ultra-Slim Wall-Mount, Professional-Grade Persona-Defined Touch Panel</v>
          </cell>
          <cell r="J398">
            <v>1465</v>
          </cell>
          <cell r="K398">
            <v>1465</v>
          </cell>
          <cell r="L398">
            <v>732.48</v>
          </cell>
          <cell r="P398">
            <v>718878035023</v>
          </cell>
          <cell r="Q398">
            <v>0</v>
          </cell>
          <cell r="R398">
            <v>0.38</v>
          </cell>
          <cell r="S398">
            <v>3.18</v>
          </cell>
          <cell r="T398">
            <v>0.96</v>
          </cell>
          <cell r="U398">
            <v>5.65</v>
          </cell>
          <cell r="V398" t="str">
            <v>TW</v>
          </cell>
          <cell r="W398" t="str">
            <v>Compliant</v>
          </cell>
          <cell r="X398" t="str">
            <v>https://www.amx.com/en-US/products/varia-sl50</v>
          </cell>
          <cell r="Y398">
            <v>396</v>
          </cell>
        </row>
        <row r="399">
          <cell r="A399" t="str">
            <v>AMX-UTP0801</v>
          </cell>
          <cell r="B399" t="str">
            <v>AMX</v>
          </cell>
          <cell r="C399" t="str">
            <v>Touch Panels</v>
          </cell>
          <cell r="D399" t="str">
            <v>VARIA-SL80</v>
          </cell>
          <cell r="E399" t="str">
            <v>AMX-UI</v>
          </cell>
          <cell r="H399" t="str">
            <v>AMX Varia SL, 8” Ultra-Slim Wall Mount Touch Panel</v>
          </cell>
          <cell r="I399" t="str">
            <v>AMX Varia SL, 8” Ultra-Slim Wall-Mount, Professional-Grade Persona-Defined Touch Panel</v>
          </cell>
          <cell r="J399">
            <v>2210</v>
          </cell>
          <cell r="K399">
            <v>2210</v>
          </cell>
          <cell r="L399">
            <v>1103.3900000000001</v>
          </cell>
          <cell r="P399">
            <v>718878035078</v>
          </cell>
          <cell r="Q399">
            <v>0</v>
          </cell>
          <cell r="R399">
            <v>1.06</v>
          </cell>
          <cell r="S399">
            <v>8.39</v>
          </cell>
          <cell r="T399">
            <v>1.05</v>
          </cell>
          <cell r="U399">
            <v>5.03</v>
          </cell>
          <cell r="V399" t="str">
            <v>TW</v>
          </cell>
          <cell r="W399" t="str">
            <v>Compliant</v>
          </cell>
          <cell r="X399" t="str">
            <v>https://www.amx.com/en-US/products/varia-sl80</v>
          </cell>
          <cell r="Y399">
            <v>397</v>
          </cell>
        </row>
        <row r="400">
          <cell r="A400" t="str">
            <v>AMX-UTP0811</v>
          </cell>
          <cell r="B400" t="str">
            <v>AMX</v>
          </cell>
          <cell r="C400" t="str">
            <v>Touch Panels</v>
          </cell>
          <cell r="D400" t="str">
            <v>VARIA-80</v>
          </cell>
          <cell r="E400" t="str">
            <v>AMX-UI</v>
          </cell>
          <cell r="H400" t="str">
            <v>AMX Varia, 8” Touch Panel</v>
          </cell>
          <cell r="I400" t="str">
            <v>AMX Varia, 8” Professional-Grade Persona-Defined Touch Panel</v>
          </cell>
          <cell r="J400">
            <v>2220</v>
          </cell>
          <cell r="K400">
            <v>2220</v>
          </cell>
          <cell r="L400">
            <v>1107.5999999999999</v>
          </cell>
          <cell r="P400">
            <v>718878035085</v>
          </cell>
          <cell r="Q400">
            <v>0</v>
          </cell>
          <cell r="R400">
            <v>1.17</v>
          </cell>
          <cell r="S400">
            <v>7.94</v>
          </cell>
          <cell r="T400">
            <v>0.88</v>
          </cell>
          <cell r="U400">
            <v>5.88</v>
          </cell>
          <cell r="V400" t="str">
            <v>TW</v>
          </cell>
          <cell r="W400" t="str">
            <v>Compliant</v>
          </cell>
          <cell r="X400" t="str">
            <v>https://www.amx.com/en-US/products/varia-80</v>
          </cell>
          <cell r="Y400">
            <v>398</v>
          </cell>
        </row>
        <row r="401">
          <cell r="A401" t="str">
            <v>AMX-UTP1011</v>
          </cell>
          <cell r="B401" t="str">
            <v>AMX</v>
          </cell>
          <cell r="C401" t="str">
            <v>Touch Panels</v>
          </cell>
          <cell r="D401" t="str">
            <v>VARIA-100</v>
          </cell>
          <cell r="E401" t="str">
            <v>AMX-UI</v>
          </cell>
          <cell r="H401" t="str">
            <v>AMX Varia, 10.1” Touch Panel</v>
          </cell>
          <cell r="I401" t="str">
            <v>AMX Varia, 10.1” Professional-Grade Persona-Defined Touch Panel</v>
          </cell>
          <cell r="J401">
            <v>3175</v>
          </cell>
          <cell r="K401">
            <v>3175</v>
          </cell>
          <cell r="L401">
            <v>1587.08</v>
          </cell>
          <cell r="P401">
            <v>718878035092</v>
          </cell>
          <cell r="Q401">
            <v>0</v>
          </cell>
          <cell r="R401">
            <v>1.25</v>
          </cell>
          <cell r="S401">
            <v>9.56</v>
          </cell>
          <cell r="T401">
            <v>0.81</v>
          </cell>
          <cell r="U401">
            <v>6.88</v>
          </cell>
          <cell r="V401" t="str">
            <v>TW</v>
          </cell>
          <cell r="W401" t="str">
            <v>Compliant</v>
          </cell>
          <cell r="X401" t="str">
            <v>https://www.amx.com/en-US/products/varia-100</v>
          </cell>
          <cell r="Y401">
            <v>399</v>
          </cell>
        </row>
        <row r="402">
          <cell r="A402" t="str">
            <v>AMX-UTP1011N</v>
          </cell>
          <cell r="B402" t="str">
            <v>AMX</v>
          </cell>
          <cell r="C402" t="str">
            <v>Touch Panels</v>
          </cell>
          <cell r="D402" t="str">
            <v>VARIA-100N</v>
          </cell>
          <cell r="E402" t="str">
            <v>AMX-UI</v>
          </cell>
          <cell r="H402" t="str">
            <v>AMX Varia, 10.1” Touch Panel (No-Comm)</v>
          </cell>
          <cell r="I402" t="str">
            <v>AMX Varia, 10.1” Professional-Grade Persona-Defined Touch Panel (No-Comm)</v>
          </cell>
          <cell r="J402">
            <v>3165</v>
          </cell>
          <cell r="K402">
            <v>3165</v>
          </cell>
          <cell r="L402">
            <v>1580.07</v>
          </cell>
          <cell r="P402">
            <v>718878035108</v>
          </cell>
          <cell r="Q402">
            <v>0</v>
          </cell>
          <cell r="R402">
            <v>1.25</v>
          </cell>
          <cell r="S402">
            <v>9.56</v>
          </cell>
          <cell r="T402">
            <v>0.81</v>
          </cell>
          <cell r="U402">
            <v>6.88</v>
          </cell>
          <cell r="V402" t="str">
            <v>TW</v>
          </cell>
          <cell r="W402" t="str">
            <v>Compliant</v>
          </cell>
          <cell r="X402" t="str">
            <v>https://www.amx.com/en-US/products/varia-100n</v>
          </cell>
          <cell r="Y402">
            <v>400</v>
          </cell>
        </row>
        <row r="403">
          <cell r="A403" t="str">
            <v>AMX-UTP1511</v>
          </cell>
          <cell r="B403" t="str">
            <v>AMX</v>
          </cell>
          <cell r="C403" t="str">
            <v>Touch Panels</v>
          </cell>
          <cell r="D403" t="str">
            <v>VARIA-150</v>
          </cell>
          <cell r="E403" t="str">
            <v>AMX-UI</v>
          </cell>
          <cell r="H403" t="str">
            <v>AMX Varia, 15.6” Touch Panel</v>
          </cell>
          <cell r="I403" t="str">
            <v>AMX Varia, 15.6” Professional-Grade Persona-Defined Touch Panel</v>
          </cell>
          <cell r="J403">
            <v>4945</v>
          </cell>
          <cell r="K403">
            <v>4945</v>
          </cell>
          <cell r="L403">
            <v>2470.71</v>
          </cell>
          <cell r="P403">
            <v>718878035115</v>
          </cell>
          <cell r="Q403">
            <v>0</v>
          </cell>
          <cell r="R403">
            <v>3.86</v>
          </cell>
          <cell r="S403">
            <v>14.7</v>
          </cell>
          <cell r="T403">
            <v>1</v>
          </cell>
          <cell r="U403">
            <v>9.5</v>
          </cell>
          <cell r="V403" t="str">
            <v>TW</v>
          </cell>
          <cell r="W403" t="str">
            <v>Compliant</v>
          </cell>
          <cell r="X403" t="str">
            <v>https://www.amx.com/en-US/products/varia-150</v>
          </cell>
          <cell r="Y403">
            <v>401</v>
          </cell>
        </row>
        <row r="404">
          <cell r="A404" t="str">
            <v>AMX-UTP1511N</v>
          </cell>
          <cell r="B404" t="str">
            <v>AMX</v>
          </cell>
          <cell r="C404" t="str">
            <v>Touch Panels</v>
          </cell>
          <cell r="D404" t="str">
            <v>VARIA-150N</v>
          </cell>
          <cell r="E404" t="str">
            <v>AMX-UI</v>
          </cell>
          <cell r="H404" t="str">
            <v>AMX Varia, 15.6” Touch Panel (No-Comm)</v>
          </cell>
          <cell r="I404" t="str">
            <v>AMX Varia, 15.6” Professional-Grade Persona-Defined Touch Panel (No-Comm)</v>
          </cell>
          <cell r="J404">
            <v>5055</v>
          </cell>
          <cell r="K404">
            <v>5055</v>
          </cell>
          <cell r="L404">
            <v>2525.11</v>
          </cell>
          <cell r="P404">
            <v>718878035122</v>
          </cell>
          <cell r="Q404">
            <v>0</v>
          </cell>
          <cell r="R404">
            <v>3.86</v>
          </cell>
          <cell r="S404">
            <v>14.7</v>
          </cell>
          <cell r="T404">
            <v>1</v>
          </cell>
          <cell r="U404">
            <v>9.5</v>
          </cell>
          <cell r="V404" t="str">
            <v>TW</v>
          </cell>
          <cell r="W404" t="str">
            <v>Compliant</v>
          </cell>
          <cell r="X404" t="str">
            <v>https://www.amx.com/en-US/products/varia-150n</v>
          </cell>
          <cell r="Y404">
            <v>402</v>
          </cell>
        </row>
        <row r="405">
          <cell r="A405" t="str">
            <v>AMX-UTP0811N</v>
          </cell>
          <cell r="B405" t="str">
            <v>AMX</v>
          </cell>
          <cell r="C405" t="str">
            <v>Touch Panels</v>
          </cell>
          <cell r="D405" t="str">
            <v>VARIA-80</v>
          </cell>
          <cell r="E405" t="str">
            <v>AMX-UI</v>
          </cell>
          <cell r="H405" t="str">
            <v>AMX Varia, 8” Touch Panel (No-Comm)</v>
          </cell>
          <cell r="I405" t="str">
            <v>AMX Varia, 8” Professional-Grade Persona-Defined Touch Panel (No-Comm)</v>
          </cell>
          <cell r="J405">
            <v>2350</v>
          </cell>
          <cell r="K405">
            <v>2350</v>
          </cell>
          <cell r="L405">
            <v>1172.7</v>
          </cell>
          <cell r="P405">
            <v>718878035672</v>
          </cell>
          <cell r="Q405">
            <v>0</v>
          </cell>
          <cell r="R405">
            <v>1.17</v>
          </cell>
          <cell r="S405">
            <v>7.9375</v>
          </cell>
          <cell r="T405">
            <v>5.875</v>
          </cell>
          <cell r="U405">
            <v>0.875</v>
          </cell>
          <cell r="V405" t="str">
            <v>TW</v>
          </cell>
          <cell r="W405" t="str">
            <v>Compliant</v>
          </cell>
          <cell r="Y405">
            <v>403</v>
          </cell>
        </row>
        <row r="406">
          <cell r="A406" t="str">
            <v>AMX-UVC1-4K</v>
          </cell>
          <cell r="B406" t="str">
            <v>AMX</v>
          </cell>
          <cell r="C406" t="str">
            <v>Digital Switchers</v>
          </cell>
          <cell r="D406" t="str">
            <v>UVC1-4K</v>
          </cell>
          <cell r="E406" t="str">
            <v>AMX-SIG</v>
          </cell>
          <cell r="H406" t="str">
            <v>4K HDMI to USB Capture</v>
          </cell>
          <cell r="I406" t="str">
            <v>4K HDMI to USB Capture</v>
          </cell>
          <cell r="J406">
            <v>960</v>
          </cell>
          <cell r="K406">
            <v>960</v>
          </cell>
          <cell r="L406">
            <v>479.82</v>
          </cell>
          <cell r="P406">
            <v>718878034576</v>
          </cell>
          <cell r="Q406">
            <v>0</v>
          </cell>
          <cell r="R406">
            <v>0.21</v>
          </cell>
          <cell r="S406">
            <v>3.44</v>
          </cell>
          <cell r="T406">
            <v>1.43</v>
          </cell>
          <cell r="U406">
            <v>0.66</v>
          </cell>
          <cell r="V406" t="str">
            <v>TW</v>
          </cell>
          <cell r="W406" t="str">
            <v>Compliant</v>
          </cell>
          <cell r="X406" t="str">
            <v>https://www.amx.com/en-US/products/uvc1-4k</v>
          </cell>
          <cell r="Y406">
            <v>404</v>
          </cell>
        </row>
        <row r="407">
          <cell r="A407" t="str">
            <v>AMX-VTK0001</v>
          </cell>
          <cell r="B407" t="str">
            <v>AMX</v>
          </cell>
          <cell r="C407" t="str">
            <v>Digital Switcher</v>
          </cell>
          <cell r="D407" t="str">
            <v>JPK-1300-UA</v>
          </cell>
          <cell r="E407" t="str">
            <v>AMX-SIG</v>
          </cell>
          <cell r="H407" t="str">
            <v>AMX Jetpack 3x1 Switching, Transport, and Control Solution (US &amp; AU)</v>
          </cell>
          <cell r="I407" t="str">
            <v>AMX Jetpack 3x1 Switching, Transport, and Control Solution (US &amp; AU) for K12 classrooms and small-to-medium meeting spaces that provides simple AV operation</v>
          </cell>
          <cell r="J407">
            <v>2053.7000000000003</v>
          </cell>
          <cell r="K407">
            <v>2053.7000000000003</v>
          </cell>
          <cell r="L407">
            <v>1026.8500000000001</v>
          </cell>
          <cell r="P407">
            <v>718878035184</v>
          </cell>
          <cell r="Q407">
            <v>0</v>
          </cell>
          <cell r="R407">
            <v>2.98</v>
          </cell>
          <cell r="V407" t="str">
            <v>CN</v>
          </cell>
          <cell r="W407" t="str">
            <v>Non Compliant</v>
          </cell>
          <cell r="X407" t="str">
            <v>https://www.amx.com/en-US/products/jpk-1300</v>
          </cell>
          <cell r="Y407">
            <v>405</v>
          </cell>
        </row>
        <row r="408">
          <cell r="A408" t="str">
            <v>AMX-VTK0001EK</v>
          </cell>
          <cell r="B408" t="str">
            <v>AMX</v>
          </cell>
          <cell r="C408" t="str">
            <v>Digital Switcher</v>
          </cell>
          <cell r="D408" t="str">
            <v>JPK-1300-EK</v>
          </cell>
          <cell r="E408" t="str">
            <v>AMX-SIG</v>
          </cell>
          <cell r="H408" t="str">
            <v>AMX Jetpack 3x1 Switching, Transport, and Control Solution (EU &amp; UK)</v>
          </cell>
          <cell r="I408" t="str">
            <v>AMX Jetpack 3x1 Switching, Transport, and Control Solution (EU &amp; UK) for K12 classrooms and small-to-medium meeting spaces that provides simple AV operation</v>
          </cell>
          <cell r="J408">
            <v>2276.7000000000003</v>
          </cell>
          <cell r="K408">
            <v>2276.7000000000003</v>
          </cell>
          <cell r="L408">
            <v>1138.3500000000001</v>
          </cell>
          <cell r="P408">
            <v>718878035177</v>
          </cell>
          <cell r="Q408">
            <v>0</v>
          </cell>
          <cell r="R408">
            <v>3.02</v>
          </cell>
          <cell r="V408" t="str">
            <v>CN</v>
          </cell>
          <cell r="W408" t="str">
            <v>Non Compliant</v>
          </cell>
          <cell r="X408" t="str">
            <v>https://www.amx.com/en-US/products/jpk-1300</v>
          </cell>
          <cell r="Y408">
            <v>406</v>
          </cell>
        </row>
        <row r="409">
          <cell r="A409" t="str">
            <v>AMX-VTT0001B</v>
          </cell>
          <cell r="B409" t="str">
            <v>AMX</v>
          </cell>
          <cell r="C409" t="str">
            <v>Digital Media Switchers</v>
          </cell>
          <cell r="D409" t="str">
            <v>DX-TX-DWP-4K60-BL</v>
          </cell>
          <cell r="E409" t="str">
            <v>AMX-ENV</v>
          </cell>
          <cell r="H409" t="str">
            <v>DXLink 4K60 HDMI Wallplate Transmitter, Black</v>
          </cell>
          <cell r="I409" t="str">
            <v>DXLink 4K60 HDMI Wallplate Transmitter sends HDMI signal up to 4K60, HDCP 2.2, along with embedded audio and USB 2.0 up to 70 meters over one shielded Cat6A or Cat7, Black.</v>
          </cell>
          <cell r="J409">
            <v>908.30000000000007</v>
          </cell>
          <cell r="K409">
            <v>908.30000000000007</v>
          </cell>
          <cell r="L409">
            <v>454.15000000000003</v>
          </cell>
          <cell r="P409">
            <v>718878035504</v>
          </cell>
          <cell r="Q409">
            <v>0</v>
          </cell>
          <cell r="R409">
            <v>0.44</v>
          </cell>
          <cell r="S409">
            <v>2</v>
          </cell>
          <cell r="T409">
            <v>1.78</v>
          </cell>
          <cell r="U409">
            <v>4.2300000000000004</v>
          </cell>
          <cell r="V409" t="str">
            <v>CN</v>
          </cell>
          <cell r="W409" t="str">
            <v>Non Compliant</v>
          </cell>
          <cell r="X409" t="str">
            <v>https://www.amx.com/products/dx-tx-dwp-4k60</v>
          </cell>
          <cell r="Y409">
            <v>407</v>
          </cell>
        </row>
        <row r="410">
          <cell r="A410" t="str">
            <v>AMX-VTT0001W</v>
          </cell>
          <cell r="B410" t="str">
            <v>AMX</v>
          </cell>
          <cell r="C410" t="str">
            <v>Digital Media Switchers</v>
          </cell>
          <cell r="D410" t="str">
            <v>DX-TX-DWP-4K60-WH</v>
          </cell>
          <cell r="E410" t="str">
            <v>AMX-ENV</v>
          </cell>
          <cell r="H410" t="str">
            <v>DXLink 4K60 HDMI Wallplate Transmitter, White</v>
          </cell>
          <cell r="I410" t="str">
            <v>DXLink 4K60 HDMI Wallplate Transmitter sends HDMI signal up to 4K60, HDCP 2.2, along with embedded audio and USB 2.0 up to 70 meters over one shielded Cat6A or Cat7, White.</v>
          </cell>
          <cell r="J410">
            <v>908.30000000000007</v>
          </cell>
          <cell r="K410">
            <v>908.30000000000007</v>
          </cell>
          <cell r="L410">
            <v>454.15000000000003</v>
          </cell>
          <cell r="P410">
            <v>718878035498</v>
          </cell>
          <cell r="Q410">
            <v>0</v>
          </cell>
          <cell r="R410">
            <v>0.44</v>
          </cell>
          <cell r="S410">
            <v>2</v>
          </cell>
          <cell r="T410">
            <v>1.78</v>
          </cell>
          <cell r="U410">
            <v>4.2300000000000004</v>
          </cell>
          <cell r="V410" t="str">
            <v>CN</v>
          </cell>
          <cell r="W410" t="str">
            <v>Non Compliant</v>
          </cell>
          <cell r="X410" t="str">
            <v>https://www.amx.com/products/dx-tx-dwp-4k60</v>
          </cell>
          <cell r="Y410">
            <v>408</v>
          </cell>
        </row>
        <row r="411">
          <cell r="A411" t="str">
            <v>FG039-18</v>
          </cell>
          <cell r="B411" t="str">
            <v>AMX</v>
          </cell>
          <cell r="C411" t="str">
            <v>User Interface Accessories</v>
          </cell>
          <cell r="D411" t="str">
            <v>CB-MXSA-07</v>
          </cell>
          <cell r="E411" t="str">
            <v>AMX-UI</v>
          </cell>
          <cell r="H411" t="str">
            <v>Rough-in Box for 7" Touch Panels</v>
          </cell>
          <cell r="I411" t="str">
            <v>Rough-In Box &amp; Cover Plate for the 7" Wall-Mount Modero G5 &amp; Modero S Touch Panels.  Also fits 7” Acendo Book &amp; RoomBook.</v>
          </cell>
          <cell r="J411">
            <v>240</v>
          </cell>
          <cell r="K411">
            <v>240</v>
          </cell>
          <cell r="L411">
            <v>120</v>
          </cell>
          <cell r="P411">
            <v>718878022931</v>
          </cell>
          <cell r="Q411">
            <v>0</v>
          </cell>
          <cell r="R411">
            <v>1.65</v>
          </cell>
          <cell r="S411">
            <v>7.19</v>
          </cell>
          <cell r="T411">
            <v>6.81</v>
          </cell>
          <cell r="U411">
            <v>1.9</v>
          </cell>
          <cell r="V411" t="str">
            <v>US</v>
          </cell>
          <cell r="W411" t="str">
            <v>Compliant</v>
          </cell>
          <cell r="X411" t="str">
            <v>https://www.amx.com/en-US/products/cb-mxsa-07</v>
          </cell>
          <cell r="Y411">
            <v>409</v>
          </cell>
        </row>
        <row r="412">
          <cell r="A412" t="str">
            <v>FG10-000-11</v>
          </cell>
          <cell r="B412" t="str">
            <v>AMX</v>
          </cell>
          <cell r="C412" t="str">
            <v>Control System Accessories</v>
          </cell>
          <cell r="D412" t="str">
            <v>CC-NIRC</v>
          </cell>
          <cell r="E412" t="str">
            <v>AMX-DC</v>
          </cell>
          <cell r="H412" t="str">
            <v>IR LED cable with 3.5mm Phoenix</v>
          </cell>
          <cell r="I412" t="str">
            <v>IR LED cable with 3.5mm Phoenix for use with NetLinx control systems</v>
          </cell>
          <cell r="J412">
            <v>69.5</v>
          </cell>
          <cell r="K412">
            <v>69.5</v>
          </cell>
          <cell r="L412">
            <v>34.75</v>
          </cell>
          <cell r="P412">
            <v>718878000151</v>
          </cell>
          <cell r="Q412">
            <v>0</v>
          </cell>
          <cell r="R412">
            <v>0.5</v>
          </cell>
          <cell r="S412">
            <v>6</v>
          </cell>
          <cell r="T412">
            <v>4</v>
          </cell>
          <cell r="U412">
            <v>0.5</v>
          </cell>
          <cell r="V412" t="str">
            <v>CN</v>
          </cell>
          <cell r="W412" t="str">
            <v>Non Compliant</v>
          </cell>
          <cell r="X412" t="str">
            <v>https://www.amx.com/en/products/cc-nirc</v>
          </cell>
          <cell r="Y412">
            <v>410</v>
          </cell>
        </row>
        <row r="413">
          <cell r="A413" t="str">
            <v>FG10-003-20</v>
          </cell>
          <cell r="B413" t="str">
            <v>AMX</v>
          </cell>
          <cell r="C413" t="str">
            <v>All-in-One Pres Switchers</v>
          </cell>
          <cell r="D413" t="str">
            <v>CC-3.5ST5-RCA2F</v>
          </cell>
          <cell r="E413" t="str">
            <v>AMX-DC</v>
          </cell>
          <cell r="H413" t="str">
            <v>5-pin 3.5mm Phoenix to 2 RCA Female Cable</v>
          </cell>
          <cell r="I413" t="str">
            <v>The CC-3.5ST5-RCA2F is a 6 inch cable used to connect 2 RCA Female to a 5-pin mini-Phoenix connector.</v>
          </cell>
          <cell r="J413">
            <v>50.900000000000006</v>
          </cell>
          <cell r="K413">
            <v>50.900000000000006</v>
          </cell>
          <cell r="L413">
            <v>25.450000000000003</v>
          </cell>
          <cell r="P413">
            <v>718878000168</v>
          </cell>
          <cell r="Q413">
            <v>0</v>
          </cell>
          <cell r="S413">
            <v>6</v>
          </cell>
          <cell r="V413" t="str">
            <v>CN</v>
          </cell>
          <cell r="W413" t="str">
            <v>Non Compliant</v>
          </cell>
          <cell r="X413" t="str">
            <v>https://www.amx.com/en-US/products/cc-3-5st5-rca2f</v>
          </cell>
          <cell r="Y413">
            <v>411</v>
          </cell>
        </row>
        <row r="414">
          <cell r="A414" t="str">
            <v>FG1010-311</v>
          </cell>
          <cell r="B414" t="str">
            <v>AMX</v>
          </cell>
          <cell r="C414" t="str">
            <v>Digital Media Switchers</v>
          </cell>
          <cell r="D414" t="str">
            <v>DXL-TX-4K60</v>
          </cell>
          <cell r="E414" t="str">
            <v>AMX-ENV</v>
          </cell>
          <cell r="H414" t="str">
            <v>DXLite 4K60 4:4:4 HDBaseT Transmitter</v>
          </cell>
          <cell r="I414" t="str">
            <v>DXLite 4K60 4:4:4 HDBaseT Transmitter</v>
          </cell>
          <cell r="J414">
            <v>1023.6</v>
          </cell>
          <cell r="K414">
            <v>1023.6</v>
          </cell>
          <cell r="L414">
            <v>511.8</v>
          </cell>
          <cell r="P414">
            <v>718878004982</v>
          </cell>
          <cell r="Q414">
            <v>0</v>
          </cell>
          <cell r="R414">
            <v>1.1000000000000001</v>
          </cell>
          <cell r="S414">
            <v>8.75</v>
          </cell>
          <cell r="T414">
            <v>5.2</v>
          </cell>
          <cell r="U414">
            <v>1</v>
          </cell>
          <cell r="V414" t="str">
            <v>CN</v>
          </cell>
          <cell r="W414" t="str">
            <v>Non Compliant</v>
          </cell>
          <cell r="X414" t="str">
            <v>https://www.amx.com/en-US/products/dxl-tx-4k60</v>
          </cell>
          <cell r="Y414">
            <v>412</v>
          </cell>
        </row>
        <row r="415">
          <cell r="A415" t="str">
            <v>FG1010-312-01</v>
          </cell>
          <cell r="B415" t="str">
            <v>AMX</v>
          </cell>
          <cell r="C415" t="str">
            <v>Digital Media Switchers</v>
          </cell>
          <cell r="D415" t="str">
            <v>DX-TX-4K60</v>
          </cell>
          <cell r="E415" t="str">
            <v>AMX-ENV</v>
          </cell>
          <cell r="H415" t="str">
            <v>DXLink Twisted Pair 4K60 Transmitter</v>
          </cell>
          <cell r="I415" t="str">
            <v>DXLink Twisted Pair 4K60 Transmitter</v>
          </cell>
          <cell r="J415">
            <v>1360.3000000000002</v>
          </cell>
          <cell r="K415">
            <v>1360.3000000000002</v>
          </cell>
          <cell r="L415">
            <v>680.15000000000009</v>
          </cell>
          <cell r="P415">
            <v>718878026496</v>
          </cell>
          <cell r="Q415">
            <v>0</v>
          </cell>
          <cell r="R415">
            <v>2</v>
          </cell>
          <cell r="S415">
            <v>8.67</v>
          </cell>
          <cell r="T415">
            <v>6.33</v>
          </cell>
          <cell r="U415">
            <v>1</v>
          </cell>
          <cell r="V415" t="str">
            <v>CN</v>
          </cell>
          <cell r="W415" t="str">
            <v>Non Compliant</v>
          </cell>
          <cell r="X415" t="str">
            <v>https://www.amx.com/en-US/products/dx-tx-4k60</v>
          </cell>
          <cell r="Y415">
            <v>413</v>
          </cell>
        </row>
        <row r="416">
          <cell r="A416" t="str">
            <v>FG1010-312-02</v>
          </cell>
          <cell r="B416" t="str">
            <v>AMX</v>
          </cell>
          <cell r="C416" t="str">
            <v>Digital Media Switchers</v>
          </cell>
          <cell r="D416" t="str">
            <v>DX-TX-4K60-TAA</v>
          </cell>
          <cell r="E416" t="str">
            <v>AMX-ENV</v>
          </cell>
          <cell r="H416" t="str">
            <v>DXLink Twisted Pair 4K60 Transmitter, TAA</v>
          </cell>
          <cell r="I416" t="str">
            <v>DXLink Twisted Pair 4K60 Transmitter, TAA</v>
          </cell>
          <cell r="J416">
            <v>1320</v>
          </cell>
          <cell r="K416">
            <v>1320</v>
          </cell>
          <cell r="L416">
            <v>657.74</v>
          </cell>
          <cell r="P416">
            <v>718878026502</v>
          </cell>
          <cell r="Q416">
            <v>0</v>
          </cell>
          <cell r="R416">
            <v>2</v>
          </cell>
          <cell r="S416">
            <v>8.67</v>
          </cell>
          <cell r="T416">
            <v>6.33</v>
          </cell>
          <cell r="U416">
            <v>1</v>
          </cell>
          <cell r="V416" t="str">
            <v>TW</v>
          </cell>
          <cell r="W416" t="str">
            <v>Compliant</v>
          </cell>
          <cell r="X416" t="str">
            <v>https://www.amx.com/en-US/products/dx-tx-4k60</v>
          </cell>
          <cell r="Y416">
            <v>414</v>
          </cell>
        </row>
        <row r="417">
          <cell r="A417" t="str">
            <v>FG1010-314</v>
          </cell>
          <cell r="B417" t="str">
            <v>AMX</v>
          </cell>
          <cell r="C417" t="str">
            <v>Digital Switchers</v>
          </cell>
          <cell r="D417" t="str">
            <v>SDX-414-DX</v>
          </cell>
          <cell r="E417" t="str">
            <v>AMX-SIG</v>
          </cell>
          <cell r="G417" t="str">
            <v>Limited Quantity - REDUCED</v>
          </cell>
          <cell r="H417" t="str">
            <v>Solecis 4x1 4K HDMI Digital Switcher with DXLink Output</v>
          </cell>
          <cell r="I417" t="str">
            <v>Solecis 4x1 4K HDMI Digital Switcher with DXLink Output</v>
          </cell>
          <cell r="J417">
            <v>1300</v>
          </cell>
          <cell r="K417">
            <v>1300</v>
          </cell>
          <cell r="L417">
            <v>585</v>
          </cell>
          <cell r="P417">
            <v>718878024508</v>
          </cell>
          <cell r="Q417">
            <v>0</v>
          </cell>
          <cell r="R417">
            <v>3</v>
          </cell>
          <cell r="S417">
            <v>8.75</v>
          </cell>
          <cell r="T417">
            <v>7</v>
          </cell>
          <cell r="U417">
            <v>1.69</v>
          </cell>
          <cell r="V417" t="str">
            <v>US</v>
          </cell>
          <cell r="W417" t="str">
            <v>Compliant</v>
          </cell>
          <cell r="X417" t="str">
            <v>https://www.amx.com/en-US/products/sdx-414-dx</v>
          </cell>
          <cell r="Y417">
            <v>415</v>
          </cell>
        </row>
        <row r="418">
          <cell r="A418" t="str">
            <v>FG1010-330-BLFX</v>
          </cell>
          <cell r="B418" t="str">
            <v>AMX</v>
          </cell>
          <cell r="C418" t="str">
            <v>Digital Media Switchers</v>
          </cell>
          <cell r="D418" t="str">
            <v>DX-TX-DWP-4K-BL</v>
          </cell>
          <cell r="E418" t="str">
            <v>AMX-ENV</v>
          </cell>
          <cell r="G418" t="str">
            <v>Limited Quantity</v>
          </cell>
          <cell r="H418" t="str">
            <v>DXLink 4K HDMI Decor Style Wallplate Transmitte, Black</v>
          </cell>
          <cell r="I418" t="str">
            <v>DXLink 4K HDMI Decor Style Wallplate Transmitter (US), 4K and UHD support, HDCP compliant, black</v>
          </cell>
          <cell r="J418">
            <v>815.76</v>
          </cell>
          <cell r="K418">
            <v>815.76</v>
          </cell>
          <cell r="L418">
            <v>407.88</v>
          </cell>
          <cell r="P418">
            <v>718878022160</v>
          </cell>
          <cell r="Q418">
            <v>0</v>
          </cell>
          <cell r="R418">
            <v>0.45</v>
          </cell>
          <cell r="S418">
            <v>1.75</v>
          </cell>
          <cell r="T418">
            <v>1.25</v>
          </cell>
          <cell r="U418">
            <v>4.2</v>
          </cell>
          <cell r="V418" t="str">
            <v>MX</v>
          </cell>
          <cell r="W418" t="str">
            <v>Compliant</v>
          </cell>
          <cell r="X418" t="str">
            <v>https://www.amx.com/en-US/products/dx-tx-dwp-4k</v>
          </cell>
          <cell r="Y418">
            <v>416</v>
          </cell>
        </row>
        <row r="419">
          <cell r="A419" t="str">
            <v>FG1010-330-WHFX</v>
          </cell>
          <cell r="B419" t="str">
            <v>AMX</v>
          </cell>
          <cell r="C419" t="str">
            <v>Digital Media Switchers</v>
          </cell>
          <cell r="D419" t="str">
            <v>DX-TX-DWP-4K-WH</v>
          </cell>
          <cell r="E419" t="str">
            <v>AMX-ENV</v>
          </cell>
          <cell r="G419" t="str">
            <v>Limited Quantity</v>
          </cell>
          <cell r="H419" t="str">
            <v>DXLink 4K HDMI Decor Style Wallplate Transmitte, White</v>
          </cell>
          <cell r="I419" t="str">
            <v>DXLink 4K HDMI Decor Style Wallplate Transmitter (US), 4K and UHD support, HDCP compliant, white</v>
          </cell>
          <cell r="J419">
            <v>815.76</v>
          </cell>
          <cell r="K419">
            <v>815.76</v>
          </cell>
          <cell r="L419">
            <v>407.88</v>
          </cell>
          <cell r="P419">
            <v>718878022177</v>
          </cell>
          <cell r="Q419">
            <v>0</v>
          </cell>
          <cell r="R419">
            <v>0.45</v>
          </cell>
          <cell r="S419">
            <v>1.75</v>
          </cell>
          <cell r="T419">
            <v>1.25</v>
          </cell>
          <cell r="U419">
            <v>4.2</v>
          </cell>
          <cell r="V419" t="str">
            <v>MX</v>
          </cell>
          <cell r="W419" t="str">
            <v>Compliant</v>
          </cell>
          <cell r="X419" t="str">
            <v>https://www.amx.com/en-US/products/dx-tx-dwp-4k</v>
          </cell>
          <cell r="Y419">
            <v>417</v>
          </cell>
        </row>
        <row r="420">
          <cell r="A420" t="str">
            <v>FG1010-354</v>
          </cell>
          <cell r="B420" t="str">
            <v>AMX</v>
          </cell>
          <cell r="C420" t="str">
            <v>Digital Switchers</v>
          </cell>
          <cell r="D420" t="str">
            <v>VPX-1401</v>
          </cell>
          <cell r="E420" t="str">
            <v>AMX-SIG</v>
          </cell>
          <cell r="H420" t="str">
            <v>4x1+1 4K60 Presentation Switcher</v>
          </cell>
          <cell r="I420" t="str">
            <v>4x1+1 4K60 Presentation Switcher</v>
          </cell>
          <cell r="J420">
            <v>2054.3000000000002</v>
          </cell>
          <cell r="K420">
            <v>2054.3000000000002</v>
          </cell>
          <cell r="L420">
            <v>1027.1500000000001</v>
          </cell>
          <cell r="P420">
            <v>718878006047</v>
          </cell>
          <cell r="Q420">
            <v>0</v>
          </cell>
          <cell r="R420">
            <v>2.97</v>
          </cell>
          <cell r="S420">
            <v>9.4499999999999993</v>
          </cell>
          <cell r="T420">
            <v>7.88</v>
          </cell>
          <cell r="U420">
            <v>1.18</v>
          </cell>
          <cell r="V420" t="str">
            <v>CN</v>
          </cell>
          <cell r="W420" t="str">
            <v>Compliant</v>
          </cell>
          <cell r="X420" t="str">
            <v>https://www.amx.com/en-US/products/vpx-1401</v>
          </cell>
          <cell r="Y420">
            <v>418</v>
          </cell>
        </row>
        <row r="421">
          <cell r="A421" t="str">
            <v>FG1010-355</v>
          </cell>
          <cell r="B421" t="str">
            <v>AMX</v>
          </cell>
          <cell r="C421" t="str">
            <v>Digital Switchers</v>
          </cell>
          <cell r="D421" t="str">
            <v>SDX-514M-DX</v>
          </cell>
          <cell r="E421" t="str">
            <v>AMX-SIG</v>
          </cell>
          <cell r="H421" t="str">
            <v>Solecis 5x1 4K Muti-Format Digital Switcher with DXLink Output</v>
          </cell>
          <cell r="I421" t="str">
            <v>Solecis 5x1 4K Muti-Format Digital Switcher with DXLink Output</v>
          </cell>
          <cell r="J421">
            <v>1915</v>
          </cell>
          <cell r="K421">
            <v>1915</v>
          </cell>
          <cell r="L421">
            <v>957.5</v>
          </cell>
          <cell r="P421">
            <v>718878024522</v>
          </cell>
          <cell r="Q421">
            <v>0</v>
          </cell>
          <cell r="R421">
            <v>3.5</v>
          </cell>
          <cell r="S421">
            <v>10</v>
          </cell>
          <cell r="T421">
            <v>7</v>
          </cell>
          <cell r="U421">
            <v>1.69</v>
          </cell>
          <cell r="V421" t="str">
            <v>US</v>
          </cell>
          <cell r="W421" t="str">
            <v>Compliant</v>
          </cell>
          <cell r="X421" t="str">
            <v>https://www.amx.com/en-US/products/sdx-514m-dx</v>
          </cell>
          <cell r="Y421">
            <v>419</v>
          </cell>
        </row>
        <row r="422">
          <cell r="A422" t="str">
            <v>FG1010-357</v>
          </cell>
          <cell r="B422" t="str">
            <v>AMX</v>
          </cell>
          <cell r="C422" t="str">
            <v>Digital Switchers</v>
          </cell>
          <cell r="D422" t="str">
            <v>VPX-1701</v>
          </cell>
          <cell r="E422" t="str">
            <v>AMX-SIG</v>
          </cell>
          <cell r="H422" t="str">
            <v>7x1+1 4K60 Presentation Switcher</v>
          </cell>
          <cell r="I422" t="str">
            <v>7x1+1 4K60 Presentation Switcher</v>
          </cell>
          <cell r="J422">
            <v>2552</v>
          </cell>
          <cell r="K422">
            <v>2552</v>
          </cell>
          <cell r="L422">
            <v>1276</v>
          </cell>
          <cell r="P422">
            <v>718878009833</v>
          </cell>
          <cell r="Q422">
            <v>0</v>
          </cell>
          <cell r="R422">
            <v>8.3800000000000008</v>
          </cell>
          <cell r="S422">
            <v>17.32</v>
          </cell>
          <cell r="T422">
            <v>11.81</v>
          </cell>
          <cell r="U422">
            <v>1.71</v>
          </cell>
          <cell r="V422" t="str">
            <v>CN</v>
          </cell>
          <cell r="W422" t="str">
            <v>Non Compliant</v>
          </cell>
          <cell r="X422" t="str">
            <v>https://www.amx.com/en-US/products/vpx-1701</v>
          </cell>
          <cell r="Y422">
            <v>420</v>
          </cell>
        </row>
        <row r="423">
          <cell r="A423" t="str">
            <v>FG1010-360FX</v>
          </cell>
          <cell r="B423" t="str">
            <v>AMX</v>
          </cell>
          <cell r="C423" t="str">
            <v>Digital Media Switchers</v>
          </cell>
          <cell r="D423" t="str">
            <v>DXF-TX-SMD</v>
          </cell>
          <cell r="E423" t="str">
            <v>AMX-ENV</v>
          </cell>
          <cell r="G423" t="str">
            <v>Limited Quantity - REDUCED</v>
          </cell>
          <cell r="H423" t="str">
            <v>DXLink Multi-Format Single Mode Fiber Transmitter, Duplex</v>
          </cell>
          <cell r="I423" t="str">
            <v>DXLink Fiber Multi-Format Transmitter Module (single mode/duplex), HDCP compliant, compatible with Enova DGX DXLink Single Mode Fiber Input Boards</v>
          </cell>
          <cell r="J423">
            <v>2705</v>
          </cell>
          <cell r="K423">
            <v>2705</v>
          </cell>
          <cell r="L423">
            <v>1217.25</v>
          </cell>
          <cell r="P423">
            <v>718878023051</v>
          </cell>
          <cell r="Q423">
            <v>0</v>
          </cell>
          <cell r="R423">
            <v>1.1000000000000001</v>
          </cell>
          <cell r="S423">
            <v>8.75</v>
          </cell>
          <cell r="T423">
            <v>5.2</v>
          </cell>
          <cell r="U423">
            <v>1</v>
          </cell>
          <cell r="V423" t="str">
            <v>US</v>
          </cell>
          <cell r="W423" t="str">
            <v>Compliant</v>
          </cell>
          <cell r="X423" t="str">
            <v>https://www.amx.com/en-US/products/dxf-tx-smd</v>
          </cell>
          <cell r="Y423">
            <v>421</v>
          </cell>
        </row>
        <row r="424">
          <cell r="A424" t="str">
            <v>FG1010-361FX</v>
          </cell>
          <cell r="B424" t="str">
            <v>AMX</v>
          </cell>
          <cell r="C424" t="str">
            <v>Digital Media Switchers</v>
          </cell>
          <cell r="D424" t="str">
            <v>DXF-TX-SMS</v>
          </cell>
          <cell r="E424" t="str">
            <v>AMX-ENV</v>
          </cell>
          <cell r="G424" t="str">
            <v>Limited Quantity - REDUCED</v>
          </cell>
          <cell r="H424" t="str">
            <v>DXLink Multi-Format Single Mode Fiber Transmitter, Simplex</v>
          </cell>
          <cell r="I424" t="str">
            <v>DXLink Fiber Multi-Format Transmitter Module (single mode/simplex), HDCP compliant, compatible with Enova DGX DXLink Single Mode Fiber Input Boards</v>
          </cell>
          <cell r="J424">
            <v>2705</v>
          </cell>
          <cell r="K424">
            <v>2705</v>
          </cell>
          <cell r="L424">
            <v>1217.25</v>
          </cell>
          <cell r="P424">
            <v>718878022214</v>
          </cell>
          <cell r="Q424">
            <v>0</v>
          </cell>
          <cell r="R424">
            <v>1.1000000000000001</v>
          </cell>
          <cell r="S424">
            <v>8.75</v>
          </cell>
          <cell r="T424">
            <v>5.2</v>
          </cell>
          <cell r="U424">
            <v>1</v>
          </cell>
          <cell r="V424" t="str">
            <v>US</v>
          </cell>
          <cell r="W424" t="str">
            <v>Compliant</v>
          </cell>
          <cell r="X424" t="str">
            <v>https://www.amx.com/en-US/products/dxf-tx-sms</v>
          </cell>
          <cell r="Y424">
            <v>422</v>
          </cell>
        </row>
        <row r="425">
          <cell r="A425" t="str">
            <v>FG1010-362FX</v>
          </cell>
          <cell r="B425" t="str">
            <v>AMX</v>
          </cell>
          <cell r="C425" t="str">
            <v>Digital Media Switchers</v>
          </cell>
          <cell r="D425" t="str">
            <v>DXF-TX-MMD</v>
          </cell>
          <cell r="E425" t="str">
            <v>AMX-ENV</v>
          </cell>
          <cell r="G425" t="str">
            <v>Limited Quantity - REDUCED</v>
          </cell>
          <cell r="H425" t="str">
            <v>DXLink Multi-Format Multimode Fiber Transmitter, Duplex</v>
          </cell>
          <cell r="I425" t="str">
            <v>DXLink Fiber Multi-Format Transmitter Module (multimode/duplex), HDCP compliant, compatible with Enova DGX DXLink Multimode Fiber Input Boards</v>
          </cell>
          <cell r="J425">
            <v>2115</v>
          </cell>
          <cell r="K425">
            <v>2115</v>
          </cell>
          <cell r="L425">
            <v>951.75</v>
          </cell>
          <cell r="P425">
            <v>718878022238</v>
          </cell>
          <cell r="Q425">
            <v>0</v>
          </cell>
          <cell r="R425">
            <v>1.1000000000000001</v>
          </cell>
          <cell r="S425">
            <v>8.75</v>
          </cell>
          <cell r="T425">
            <v>5.2</v>
          </cell>
          <cell r="U425">
            <v>1</v>
          </cell>
          <cell r="V425" t="str">
            <v>US</v>
          </cell>
          <cell r="W425" t="str">
            <v>Compliant</v>
          </cell>
          <cell r="X425" t="str">
            <v>https://www.amx.com/en-US/products/dxf-tx-mmd</v>
          </cell>
          <cell r="Y425">
            <v>423</v>
          </cell>
        </row>
        <row r="426">
          <cell r="A426" t="str">
            <v>FG1010-363FX</v>
          </cell>
          <cell r="B426" t="str">
            <v>AMX</v>
          </cell>
          <cell r="C426" t="str">
            <v>Digital Media Switchers</v>
          </cell>
          <cell r="D426" t="str">
            <v>DXF-TX-MMS</v>
          </cell>
          <cell r="E426" t="str">
            <v>AMX-ENV</v>
          </cell>
          <cell r="G426" t="str">
            <v>Limited Quantity - REDUCED</v>
          </cell>
          <cell r="H426" t="str">
            <v>DXLink Multi-Format Multimode Fiber Transmitter, Simplex</v>
          </cell>
          <cell r="I426" t="str">
            <v>DXLink Fiber Multi-Format Transmitter Module (multimode/simplex), HDCP compliant, compatible with Enova DGX DXLink Multimode Fiber Input Boards</v>
          </cell>
          <cell r="J426">
            <v>2115</v>
          </cell>
          <cell r="K426">
            <v>2115</v>
          </cell>
          <cell r="L426">
            <v>951.75</v>
          </cell>
          <cell r="P426">
            <v>718878249116</v>
          </cell>
          <cell r="Q426">
            <v>0</v>
          </cell>
          <cell r="R426">
            <v>1.1000000000000001</v>
          </cell>
          <cell r="S426">
            <v>8.75</v>
          </cell>
          <cell r="T426">
            <v>5.2</v>
          </cell>
          <cell r="U426">
            <v>1</v>
          </cell>
          <cell r="V426" t="str">
            <v>US</v>
          </cell>
          <cell r="W426" t="str">
            <v>Compliant</v>
          </cell>
          <cell r="X426" t="str">
            <v>https://www.amx.com/en-US/products/dxf-tx-mms</v>
          </cell>
          <cell r="Y426">
            <v>424</v>
          </cell>
        </row>
        <row r="427">
          <cell r="A427" t="str">
            <v>FG1010-365-01</v>
          </cell>
          <cell r="B427" t="str">
            <v>AMX</v>
          </cell>
          <cell r="C427" t="str">
            <v>Digital Media Switchers</v>
          </cell>
          <cell r="D427" t="str">
            <v>DXFP-TX-4K60</v>
          </cell>
          <cell r="E427" t="str">
            <v>AMX-ENV</v>
          </cell>
          <cell r="H427" t="str">
            <v>DXLink Fiber 4K60 Transmitter</v>
          </cell>
          <cell r="I427" t="str">
            <v>DXLink Fiber 4K60 Transmitter</v>
          </cell>
          <cell r="J427">
            <v>2426.6</v>
          </cell>
          <cell r="K427">
            <v>2426.6</v>
          </cell>
          <cell r="L427">
            <v>1213.3</v>
          </cell>
          <cell r="P427">
            <v>718878026519</v>
          </cell>
          <cell r="Q427">
            <v>0</v>
          </cell>
          <cell r="R427">
            <v>1.94</v>
          </cell>
          <cell r="S427">
            <v>8.66</v>
          </cell>
          <cell r="T427">
            <v>6.3</v>
          </cell>
          <cell r="U427">
            <v>0.98</v>
          </cell>
          <cell r="V427" t="str">
            <v>CN</v>
          </cell>
          <cell r="W427" t="str">
            <v>Non Compliant</v>
          </cell>
          <cell r="X427" t="str">
            <v>https://www.amx.com/en-US/products/dxfp-tx-4k60</v>
          </cell>
          <cell r="Y427">
            <v>425</v>
          </cell>
        </row>
        <row r="428">
          <cell r="A428" t="str">
            <v>FG1010-365-02</v>
          </cell>
          <cell r="B428" t="str">
            <v>AMX</v>
          </cell>
          <cell r="C428" t="str">
            <v>Digital Media Switchers</v>
          </cell>
          <cell r="D428" t="str">
            <v>DXFP-TX-4K60-TAA</v>
          </cell>
          <cell r="E428" t="str">
            <v>AMX-ENV</v>
          </cell>
          <cell r="H428" t="str">
            <v>DXLink Fiber 4K60 Transmitter, TAA</v>
          </cell>
          <cell r="I428" t="str">
            <v>DXLink Fiber 4K60 Transmitter, TAA</v>
          </cell>
          <cell r="J428">
            <v>2180</v>
          </cell>
          <cell r="K428">
            <v>2180</v>
          </cell>
          <cell r="L428">
            <v>1088.44</v>
          </cell>
          <cell r="P428">
            <v>718878026526</v>
          </cell>
          <cell r="Q428">
            <v>0</v>
          </cell>
          <cell r="R428">
            <v>1.94</v>
          </cell>
          <cell r="S428">
            <v>8.66</v>
          </cell>
          <cell r="T428">
            <v>6.3</v>
          </cell>
          <cell r="U428">
            <v>0.98</v>
          </cell>
          <cell r="V428" t="str">
            <v>TW</v>
          </cell>
          <cell r="W428" t="str">
            <v>Compliant</v>
          </cell>
          <cell r="X428" t="str">
            <v>https://www.amx.com/en-US/products/dxfp-tx-4k60</v>
          </cell>
          <cell r="Y428">
            <v>426</v>
          </cell>
        </row>
        <row r="429">
          <cell r="A429" t="str">
            <v>FG1010-505</v>
          </cell>
          <cell r="B429" t="str">
            <v>AMX</v>
          </cell>
          <cell r="C429" t="str">
            <v>Digital Media Switchers</v>
          </cell>
          <cell r="D429" t="str">
            <v>DXL-RX-4K60</v>
          </cell>
          <cell r="E429" t="str">
            <v>AMX-ENV</v>
          </cell>
          <cell r="H429" t="str">
            <v>DXLite 4K60 4:4:4 HDBaseT Receiver</v>
          </cell>
          <cell r="I429" t="str">
            <v>DXLite 4K60 4:4:4 HDBaseT Receiver</v>
          </cell>
          <cell r="J429">
            <v>776.62</v>
          </cell>
          <cell r="K429">
            <v>776.62</v>
          </cell>
          <cell r="L429">
            <v>388.31</v>
          </cell>
          <cell r="P429">
            <v>718878003978</v>
          </cell>
          <cell r="Q429">
            <v>0</v>
          </cell>
          <cell r="S429">
            <v>5.6260000000000003</v>
          </cell>
          <cell r="T429">
            <v>5.15</v>
          </cell>
          <cell r="U429">
            <v>1.0129999999999999</v>
          </cell>
          <cell r="V429" t="str">
            <v>MX</v>
          </cell>
          <cell r="W429" t="str">
            <v>Compliant</v>
          </cell>
          <cell r="X429" t="str">
            <v>https://www.amx.com/en-US/products/dxl-rx-4k60</v>
          </cell>
          <cell r="Y429">
            <v>427</v>
          </cell>
        </row>
        <row r="430">
          <cell r="A430" t="str">
            <v>FG1010-512-01</v>
          </cell>
          <cell r="B430" t="str">
            <v>AMX</v>
          </cell>
          <cell r="C430" t="str">
            <v>Digital Media Switchers</v>
          </cell>
          <cell r="D430" t="str">
            <v>DX-RX-4K60</v>
          </cell>
          <cell r="E430" t="str">
            <v>AMX-ENV</v>
          </cell>
          <cell r="H430" t="str">
            <v>DXLink 4K60 HDMI Twisted Pair Receiver</v>
          </cell>
          <cell r="I430" t="str">
            <v>DXLink 4K60 HDMI Twisted Pair Receiver</v>
          </cell>
          <cell r="J430">
            <v>1765</v>
          </cell>
          <cell r="K430">
            <v>1765</v>
          </cell>
          <cell r="L430">
            <v>882.5</v>
          </cell>
          <cell r="P430">
            <v>718878026533</v>
          </cell>
          <cell r="Q430">
            <v>0</v>
          </cell>
          <cell r="R430">
            <v>2.2000000000000002</v>
          </cell>
          <cell r="S430">
            <v>8.67</v>
          </cell>
          <cell r="T430">
            <v>6.33</v>
          </cell>
          <cell r="U430">
            <v>1</v>
          </cell>
          <cell r="V430" t="str">
            <v>CN</v>
          </cell>
          <cell r="W430" t="str">
            <v>Non Compliant</v>
          </cell>
          <cell r="X430" t="str">
            <v>https://www.amx.com/en-US/products/dx-rx-4k60</v>
          </cell>
          <cell r="Y430">
            <v>428</v>
          </cell>
        </row>
        <row r="431">
          <cell r="A431" t="str">
            <v>FG1010-512-02</v>
          </cell>
          <cell r="B431" t="str">
            <v>AMX</v>
          </cell>
          <cell r="C431" t="str">
            <v>Digital Media Switchers</v>
          </cell>
          <cell r="D431" t="str">
            <v>DX-RX-4K60-TAA</v>
          </cell>
          <cell r="E431" t="str">
            <v>AMX-ENV</v>
          </cell>
          <cell r="H431" t="str">
            <v>DXLink 4K60 HDMI Twisted Pair Receiver，TAA</v>
          </cell>
          <cell r="I431" t="str">
            <v>DXLink 4K60 HDMI Twisted Pair Receiver，TAA</v>
          </cell>
          <cell r="J431">
            <v>1575</v>
          </cell>
          <cell r="K431">
            <v>1575</v>
          </cell>
          <cell r="L431">
            <v>787.1</v>
          </cell>
          <cell r="P431">
            <v>718878026540</v>
          </cell>
          <cell r="Q431">
            <v>0</v>
          </cell>
          <cell r="R431">
            <v>2.2000000000000002</v>
          </cell>
          <cell r="S431">
            <v>8.67</v>
          </cell>
          <cell r="T431">
            <v>6.33</v>
          </cell>
          <cell r="U431">
            <v>1</v>
          </cell>
          <cell r="V431" t="str">
            <v>TW</v>
          </cell>
          <cell r="W431" t="str">
            <v>Compliant</v>
          </cell>
          <cell r="X431" t="str">
            <v>https://www.amx.com/en-US/products/dx-rx-4k60</v>
          </cell>
          <cell r="Y431">
            <v>429</v>
          </cell>
        </row>
        <row r="432">
          <cell r="A432" t="str">
            <v>FG1010-562FX</v>
          </cell>
          <cell r="B432" t="str">
            <v>AMX</v>
          </cell>
          <cell r="C432" t="str">
            <v>Digital Media Switchers</v>
          </cell>
          <cell r="D432" t="str">
            <v>DXF-RX-MMD</v>
          </cell>
          <cell r="E432" t="str">
            <v>AMX-ENV</v>
          </cell>
          <cell r="G432" t="str">
            <v>Limited Quantity - REDUCED</v>
          </cell>
          <cell r="H432" t="str">
            <v>DXLink HDMI Multimode Fiber Receiver, Duplex</v>
          </cell>
          <cell r="I432" t="str">
            <v>DXLink Fiber HDMI Receiver Module (multimode/duplex), with SmartScale, HDCP compliant, compatible with Enova DGX DXLink Multimode Fiber Output Boards</v>
          </cell>
          <cell r="J432">
            <v>935</v>
          </cell>
          <cell r="K432">
            <v>935</v>
          </cell>
          <cell r="L432">
            <v>654.5</v>
          </cell>
          <cell r="P432">
            <v>718878022337</v>
          </cell>
          <cell r="Q432">
            <v>0</v>
          </cell>
          <cell r="R432">
            <v>1.1000000000000001</v>
          </cell>
          <cell r="S432">
            <v>8.75</v>
          </cell>
          <cell r="T432">
            <v>5.2</v>
          </cell>
          <cell r="U432">
            <v>1</v>
          </cell>
          <cell r="V432" t="str">
            <v>US</v>
          </cell>
          <cell r="W432" t="str">
            <v>Compliant</v>
          </cell>
          <cell r="X432" t="str">
            <v>https://www.amx.com/en-US/products/dxf-rx-mmd</v>
          </cell>
          <cell r="Y432">
            <v>430</v>
          </cell>
        </row>
        <row r="433">
          <cell r="A433" t="str">
            <v>FG1010-563FX</v>
          </cell>
          <cell r="B433" t="str">
            <v>AMX</v>
          </cell>
          <cell r="C433" t="str">
            <v>Digital Media Switchers</v>
          </cell>
          <cell r="D433" t="str">
            <v>DXF-RX-MMS</v>
          </cell>
          <cell r="E433" t="str">
            <v>AMX-ENV</v>
          </cell>
          <cell r="G433" t="str">
            <v>Limited Quantity - REDUCED</v>
          </cell>
          <cell r="H433" t="str">
            <v>DXLink HDMI Multimode Fiber Receiver, Simplex</v>
          </cell>
          <cell r="I433" t="str">
            <v>DXLink Fiber HDMI Receiver Module (multimode/simplex), with SmartScale, HDCP compliant, compatible with Enova DGX DXLink Multimode Fiber Output Boards</v>
          </cell>
          <cell r="J433">
            <v>2115</v>
          </cell>
          <cell r="K433">
            <v>2115</v>
          </cell>
          <cell r="L433">
            <v>951.75</v>
          </cell>
          <cell r="P433">
            <v>718878249222</v>
          </cell>
          <cell r="Q433">
            <v>0</v>
          </cell>
          <cell r="R433">
            <v>1.1000000000000001</v>
          </cell>
          <cell r="S433">
            <v>8.75</v>
          </cell>
          <cell r="T433">
            <v>5.2</v>
          </cell>
          <cell r="U433">
            <v>1</v>
          </cell>
          <cell r="V433" t="str">
            <v>US</v>
          </cell>
          <cell r="W433" t="str">
            <v>Compliant</v>
          </cell>
          <cell r="X433" t="str">
            <v>https://www.amx.com/en-US/products/dxf-rx-mms</v>
          </cell>
          <cell r="Y433">
            <v>431</v>
          </cell>
        </row>
        <row r="434">
          <cell r="A434" t="str">
            <v>FG1010-565-01</v>
          </cell>
          <cell r="B434" t="str">
            <v>AMX</v>
          </cell>
          <cell r="C434" t="str">
            <v>Digital Media Switchers</v>
          </cell>
          <cell r="D434" t="str">
            <v>DXFP-RX-4K60</v>
          </cell>
          <cell r="E434" t="str">
            <v>AMX-ENV</v>
          </cell>
          <cell r="H434" t="str">
            <v>DXLink 4K60 HDMI Fiber Receiver</v>
          </cell>
          <cell r="I434" t="str">
            <v>DXLink 4K60 HDMI Fiber Receiver</v>
          </cell>
          <cell r="J434">
            <v>2804.2000000000003</v>
          </cell>
          <cell r="K434">
            <v>2804.2000000000003</v>
          </cell>
          <cell r="L434">
            <v>1402.1000000000001</v>
          </cell>
          <cell r="P434">
            <v>718878026557</v>
          </cell>
          <cell r="Q434">
            <v>0</v>
          </cell>
          <cell r="R434">
            <v>2.25</v>
          </cell>
          <cell r="S434">
            <v>8.66</v>
          </cell>
          <cell r="T434">
            <v>8.66</v>
          </cell>
          <cell r="U434">
            <v>0.98</v>
          </cell>
          <cell r="V434" t="str">
            <v>CN</v>
          </cell>
          <cell r="W434" t="str">
            <v>Non Compliant</v>
          </cell>
          <cell r="X434" t="str">
            <v>https://www.amx.com/en-US/products/dxfp-rx-4k60</v>
          </cell>
          <cell r="Y434">
            <v>432</v>
          </cell>
        </row>
        <row r="435">
          <cell r="A435" t="str">
            <v>FG1010-565-02</v>
          </cell>
          <cell r="B435" t="str">
            <v>AMX</v>
          </cell>
          <cell r="C435" t="str">
            <v>Digital Media Switchers</v>
          </cell>
          <cell r="D435" t="str">
            <v>DXFP-RX-4K60-TAA</v>
          </cell>
          <cell r="E435" t="str">
            <v>AMX-ENV</v>
          </cell>
          <cell r="H435" t="str">
            <v>DXLink 4K60 HDMI Fiber Receiver, TAA</v>
          </cell>
          <cell r="I435" t="str">
            <v>DXLink 4K60 HDMI Fiber Receiver, TAA</v>
          </cell>
          <cell r="J435">
            <v>2445</v>
          </cell>
          <cell r="K435">
            <v>2445</v>
          </cell>
          <cell r="L435">
            <v>1220.9000000000001</v>
          </cell>
          <cell r="P435">
            <v>718878026564</v>
          </cell>
          <cell r="Q435">
            <v>0</v>
          </cell>
          <cell r="R435">
            <v>2.25</v>
          </cell>
          <cell r="S435">
            <v>8.66</v>
          </cell>
          <cell r="T435">
            <v>8.66</v>
          </cell>
          <cell r="U435">
            <v>0.98</v>
          </cell>
          <cell r="V435" t="str">
            <v>TW</v>
          </cell>
          <cell r="W435" t="str">
            <v>Compliant</v>
          </cell>
          <cell r="X435" t="str">
            <v>https://www.amx.com/en-US/products/dxfp-rx-4k60</v>
          </cell>
          <cell r="Y435">
            <v>433</v>
          </cell>
        </row>
        <row r="436">
          <cell r="A436" t="str">
            <v>FG1010-710</v>
          </cell>
          <cell r="B436" t="str">
            <v>AMX</v>
          </cell>
          <cell r="C436" t="str">
            <v>Digital Switchers</v>
          </cell>
          <cell r="D436" t="str">
            <v>CTP-1301</v>
          </cell>
          <cell r="E436" t="str">
            <v>AMX-SIG</v>
          </cell>
          <cell r="G436" t="str">
            <v>REDUCED</v>
          </cell>
          <cell r="H436" t="str">
            <v>Presentation Connectivity and Transport Kit</v>
          </cell>
          <cell r="I436" t="str">
            <v>Presentation Connectivity and Transport Kit, 4K switching and distribution solution that combines switching, scaling and distance transport into a single kit that includes both transmitter and receiver.</v>
          </cell>
          <cell r="J436">
            <v>1931.1000000000001</v>
          </cell>
          <cell r="K436">
            <v>998.7</v>
          </cell>
          <cell r="L436">
            <v>499.35</v>
          </cell>
          <cell r="P436">
            <v>718878009840</v>
          </cell>
          <cell r="Q436">
            <v>0</v>
          </cell>
          <cell r="R436" t="str">
            <v>2.14/2.07</v>
          </cell>
          <cell r="S436" t="str">
            <v>7.67/8.78</v>
          </cell>
          <cell r="T436" t="str">
            <v>3.7/6.03</v>
          </cell>
          <cell r="U436" t="str">
            <v>0.98/0.98</v>
          </cell>
          <cell r="V436" t="str">
            <v>CN</v>
          </cell>
          <cell r="W436" t="str">
            <v>Non Compliant</v>
          </cell>
          <cell r="X436" t="str">
            <v>https://www.amx.com/en-US/products/ctp-1301</v>
          </cell>
          <cell r="Y436">
            <v>434</v>
          </cell>
        </row>
        <row r="437">
          <cell r="A437" t="str">
            <v>FG1010-720-01</v>
          </cell>
          <cell r="B437" t="str">
            <v>AMX</v>
          </cell>
          <cell r="C437" t="str">
            <v>Analog Signal Distribution</v>
          </cell>
          <cell r="D437" t="str">
            <v>AVB-VSTYLE-RMK-1U</v>
          </cell>
          <cell r="E437" t="str">
            <v>AMX-SIG</v>
          </cell>
          <cell r="H437" t="str">
            <v>V Style Module Rack Mounting Tray</v>
          </cell>
          <cell r="I437" t="str">
            <v>V Style Module Rack Mounting Tray, use with Solecis Digital Switchers, DXLink Transmitter / Receiver, Converter, DAD Modules and more</v>
          </cell>
          <cell r="J437">
            <v>99.9</v>
          </cell>
          <cell r="K437">
            <v>99.9</v>
          </cell>
          <cell r="L437">
            <v>49.95</v>
          </cell>
          <cell r="P437">
            <v>718878022948</v>
          </cell>
          <cell r="Q437">
            <v>0</v>
          </cell>
          <cell r="R437">
            <v>2.5</v>
          </cell>
          <cell r="S437">
            <v>19</v>
          </cell>
          <cell r="T437">
            <v>5.25</v>
          </cell>
          <cell r="U437">
            <v>1.75</v>
          </cell>
          <cell r="V437" t="str">
            <v>CN</v>
          </cell>
          <cell r="W437" t="str">
            <v>Compliant</v>
          </cell>
          <cell r="X437" t="str">
            <v>https://www.amx.com/en-US/products/avb-vstyle-rmk</v>
          </cell>
          <cell r="Y437">
            <v>435</v>
          </cell>
        </row>
        <row r="438">
          <cell r="A438" t="str">
            <v>FG1010-721-01</v>
          </cell>
          <cell r="B438" t="str">
            <v>AMX</v>
          </cell>
          <cell r="C438" t="str">
            <v>Analog Signal Distribution</v>
          </cell>
          <cell r="D438" t="str">
            <v>AVB-VSTYLE-RMK-FILL-1U</v>
          </cell>
          <cell r="E438" t="str">
            <v>AMX-SIG</v>
          </cell>
          <cell r="H438" t="str">
            <v>V Style Module Tray with Fill Plates Kit</v>
          </cell>
          <cell r="I438" t="str">
            <v>V Style Module Rack Mounting Tray with fill plates, use with Solecis Digital Switchers, DXLink Transmitter / Receiver, Converter, DAD Modules and more</v>
          </cell>
          <cell r="J438">
            <v>146.70000000000002</v>
          </cell>
          <cell r="K438">
            <v>146.70000000000002</v>
          </cell>
          <cell r="L438">
            <v>73.350000000000009</v>
          </cell>
          <cell r="P438">
            <v>718878022849</v>
          </cell>
          <cell r="Q438">
            <v>0</v>
          </cell>
          <cell r="R438">
            <v>2.65</v>
          </cell>
          <cell r="S438">
            <v>19</v>
          </cell>
          <cell r="T438">
            <v>5.25</v>
          </cell>
          <cell r="U438">
            <v>1.75</v>
          </cell>
          <cell r="V438" t="str">
            <v>CN</v>
          </cell>
          <cell r="W438" t="str">
            <v>Compliant</v>
          </cell>
          <cell r="X438" t="str">
            <v>https://www.amx.com/en-US/products/avb-vstyle-rmk</v>
          </cell>
          <cell r="Y438">
            <v>436</v>
          </cell>
        </row>
        <row r="439">
          <cell r="A439" t="str">
            <v>FG1010-722-01</v>
          </cell>
          <cell r="B439" t="str">
            <v>AMX</v>
          </cell>
          <cell r="C439" t="str">
            <v>Analog Signal Distribution</v>
          </cell>
          <cell r="D439" t="str">
            <v>AVB-VSTYLE-SURFACE-MNT</v>
          </cell>
          <cell r="E439" t="str">
            <v>AMX-SIG</v>
          </cell>
          <cell r="H439" t="str">
            <v>V Style Single Module Surface Mount Kit</v>
          </cell>
          <cell r="I439" t="str">
            <v>V Style Single Module Surface Mount Brackets, use with Solecis Digital Switchers, DXLink Transmitter / Receiver, Converter, DAD Modules and more</v>
          </cell>
          <cell r="J439">
            <v>54.1</v>
          </cell>
          <cell r="K439">
            <v>54.1</v>
          </cell>
          <cell r="L439">
            <v>27.05</v>
          </cell>
          <cell r="P439">
            <v>718878022955</v>
          </cell>
          <cell r="Q439">
            <v>0</v>
          </cell>
          <cell r="R439">
            <v>0.5</v>
          </cell>
          <cell r="S439">
            <v>3.25</v>
          </cell>
          <cell r="T439">
            <v>0.84</v>
          </cell>
          <cell r="U439">
            <v>1</v>
          </cell>
          <cell r="V439" t="str">
            <v>CN</v>
          </cell>
          <cell r="W439" t="str">
            <v>Compliant</v>
          </cell>
          <cell r="X439" t="str">
            <v>https://www.amx.com/en-US/products/avb-vstyle-surface-mnt</v>
          </cell>
          <cell r="Y439">
            <v>437</v>
          </cell>
        </row>
        <row r="440">
          <cell r="A440" t="str">
            <v>FG1010-723-01</v>
          </cell>
          <cell r="B440" t="str">
            <v>AMX</v>
          </cell>
          <cell r="C440" t="str">
            <v>Analog Signal Distribution</v>
          </cell>
          <cell r="D440" t="str">
            <v>AVB-VSTYLE-POLE-MNT</v>
          </cell>
          <cell r="E440" t="str">
            <v>AMX-SIG</v>
          </cell>
          <cell r="G440" t="str">
            <v>Limited Quantity</v>
          </cell>
          <cell r="H440" t="str">
            <v>V Style Single Module Pole Mounting Kit</v>
          </cell>
          <cell r="I440" t="str">
            <v>V Style Single Module Pole Mounting Kit, use with Solecis Digital Switchers, DXLink Transmitter / Receiver, Converter, DAD Modules and more</v>
          </cell>
          <cell r="J440">
            <v>70</v>
          </cell>
          <cell r="K440">
            <v>70</v>
          </cell>
          <cell r="L440">
            <v>35</v>
          </cell>
          <cell r="P440">
            <v>0</v>
          </cell>
          <cell r="Q440">
            <v>0</v>
          </cell>
          <cell r="S440">
            <v>3.25</v>
          </cell>
          <cell r="T440">
            <v>0.84</v>
          </cell>
          <cell r="U440">
            <v>3.25</v>
          </cell>
          <cell r="V440" t="str">
            <v>US</v>
          </cell>
          <cell r="W440" t="str">
            <v>Compliant</v>
          </cell>
          <cell r="X440" t="str">
            <v>https://www.amx.com/en-US/products/avb-vstyle-pole-mnt</v>
          </cell>
          <cell r="Y440">
            <v>438</v>
          </cell>
        </row>
        <row r="441">
          <cell r="A441" t="str">
            <v>FG1010-910</v>
          </cell>
          <cell r="B441" t="str">
            <v>AMX</v>
          </cell>
          <cell r="C441" t="str">
            <v>Digital Switchers</v>
          </cell>
          <cell r="D441" t="str">
            <v>CTC-1402</v>
          </cell>
          <cell r="E441" t="str">
            <v>AMX-SIG</v>
          </cell>
          <cell r="G441" t="str">
            <v>REDUCED</v>
          </cell>
          <cell r="H441" t="str">
            <v>Conferencing Connectivity and Transport Kit</v>
          </cell>
          <cell r="I441" t="str">
            <v>Conferencing Connectivity and Transport Kit,  4K60 4:4:4 switching and distribution solution that combines switching, scaling and distance transport into a single kit that includes both a transmitter and receiver.</v>
          </cell>
          <cell r="J441">
            <v>3861.5</v>
          </cell>
          <cell r="K441">
            <v>2427.4</v>
          </cell>
          <cell r="L441">
            <v>1213.7</v>
          </cell>
          <cell r="P441">
            <v>718878009857</v>
          </cell>
          <cell r="Q441">
            <v>0</v>
          </cell>
          <cell r="R441" t="str">
            <v>0.97/0.94</v>
          </cell>
          <cell r="S441">
            <v>8.66</v>
          </cell>
          <cell r="T441">
            <v>5.9</v>
          </cell>
          <cell r="U441">
            <v>1.65</v>
          </cell>
          <cell r="V441" t="str">
            <v>CN</v>
          </cell>
          <cell r="W441" t="str">
            <v>Non Compliant</v>
          </cell>
          <cell r="X441" t="str">
            <v>https://www.amx.com/en-US/products/ctc-1402</v>
          </cell>
          <cell r="Y441">
            <v>439</v>
          </cell>
        </row>
        <row r="442">
          <cell r="A442" t="str">
            <v>FG1015-100</v>
          </cell>
          <cell r="B442" t="str">
            <v>AMX</v>
          </cell>
          <cell r="C442" t="str">
            <v>Digital Switchers</v>
          </cell>
          <cell r="D442" t="str">
            <v>SCL-1</v>
          </cell>
          <cell r="E442" t="str">
            <v>AMX-SIG</v>
          </cell>
          <cell r="H442" t="str">
            <v>4K60 4:4:4 Video Scaler</v>
          </cell>
          <cell r="I442" t="str">
            <v>4K60 4:4:4 Video Scaler, HDCP 2.2 compliant</v>
          </cell>
          <cell r="J442">
            <v>843.90000000000009</v>
          </cell>
          <cell r="K442">
            <v>843.90000000000009</v>
          </cell>
          <cell r="L442">
            <v>421.95000000000005</v>
          </cell>
          <cell r="P442">
            <v>718878009864</v>
          </cell>
          <cell r="Q442">
            <v>0</v>
          </cell>
          <cell r="R442">
            <v>1.1000000000000001</v>
          </cell>
          <cell r="S442">
            <v>4.33</v>
          </cell>
          <cell r="T442">
            <v>5.91</v>
          </cell>
          <cell r="U442">
            <v>0.98</v>
          </cell>
          <cell r="V442" t="str">
            <v>CN</v>
          </cell>
          <cell r="W442" t="str">
            <v>Non Compliant</v>
          </cell>
          <cell r="X442" t="str">
            <v>https://www.amx.com/en-US/products/scl-1-video-scaler</v>
          </cell>
          <cell r="Y442">
            <v>440</v>
          </cell>
        </row>
        <row r="443">
          <cell r="A443" t="str">
            <v>FG1015-200</v>
          </cell>
          <cell r="B443" t="str">
            <v>AMX</v>
          </cell>
          <cell r="C443" t="str">
            <v>Digital Switchers</v>
          </cell>
          <cell r="D443" t="str">
            <v>DCE-1</v>
          </cell>
          <cell r="E443" t="str">
            <v>AMX-SIG</v>
          </cell>
          <cell r="H443" t="str">
            <v>In-Line Controller</v>
          </cell>
          <cell r="I443" t="str">
            <v>In-Line controller combines CEC control, EDID emulation and audio extraction. EDID emulation for resolutions up to 4K60 4:4:4, and includes HDCP 2.2 support</v>
          </cell>
          <cell r="J443">
            <v>484.8</v>
          </cell>
          <cell r="K443">
            <v>484.8</v>
          </cell>
          <cell r="L443">
            <v>242.4</v>
          </cell>
          <cell r="P443">
            <v>718878009871</v>
          </cell>
          <cell r="Q443">
            <v>0</v>
          </cell>
          <cell r="R443">
            <v>1.1000000000000001</v>
          </cell>
          <cell r="S443">
            <v>4.33</v>
          </cell>
          <cell r="T443">
            <v>5.91</v>
          </cell>
          <cell r="U443">
            <v>0.98</v>
          </cell>
          <cell r="V443" t="str">
            <v>CN</v>
          </cell>
          <cell r="W443" t="str">
            <v>Non Compliant</v>
          </cell>
          <cell r="X443" t="str">
            <v>https://www.amx.com/en-US/products/dce-1-in-line-controller</v>
          </cell>
          <cell r="Y443">
            <v>441</v>
          </cell>
        </row>
        <row r="444">
          <cell r="A444" t="str">
            <v>FG1020-050</v>
          </cell>
          <cell r="B444" t="str">
            <v>AMX</v>
          </cell>
          <cell r="C444" t="str">
            <v>Digital Switchers</v>
          </cell>
          <cell r="D444" t="str">
            <v>PR01-RX</v>
          </cell>
          <cell r="E444" t="str">
            <v>AMX-SIG</v>
          </cell>
          <cell r="H444" t="str">
            <v>Precis HDBaseT Receiver w/ Scaler</v>
          </cell>
          <cell r="I444" t="str">
            <v>Precis HDBaseT Receiver w/ Scaler</v>
          </cell>
          <cell r="J444">
            <v>1364.7</v>
          </cell>
          <cell r="K444">
            <v>1364.7</v>
          </cell>
          <cell r="L444">
            <v>682.35</v>
          </cell>
          <cell r="P444">
            <v>718878009888</v>
          </cell>
          <cell r="Q444">
            <v>0</v>
          </cell>
          <cell r="R444">
            <v>2.2000000000000002</v>
          </cell>
          <cell r="S444">
            <v>9.2200000000000006</v>
          </cell>
          <cell r="T444">
            <v>5.63</v>
          </cell>
          <cell r="U444">
            <v>0.98</v>
          </cell>
          <cell r="V444" t="str">
            <v>CN</v>
          </cell>
          <cell r="W444" t="str">
            <v>Non Compliant</v>
          </cell>
          <cell r="X444" t="str">
            <v>https://www.amx.com/en-US/products/pr01-rx</v>
          </cell>
          <cell r="Y444">
            <v>442</v>
          </cell>
        </row>
        <row r="445">
          <cell r="A445" t="str">
            <v>FG1020-800</v>
          </cell>
          <cell r="B445" t="str">
            <v>AMX</v>
          </cell>
          <cell r="C445" t="str">
            <v>Digital Switchers</v>
          </cell>
          <cell r="D445" t="str">
            <v>PR01-0808</v>
          </cell>
          <cell r="E445" t="str">
            <v>AMX-SIG</v>
          </cell>
          <cell r="H445" t="str">
            <v>Precis 8x8+4 4K60 HDMI Matrix Switcher</v>
          </cell>
          <cell r="I445" t="str">
            <v>Precis 8x8+4 4K60 HDMI Matrix Switcher</v>
          </cell>
          <cell r="J445">
            <v>9697.3000000000011</v>
          </cell>
          <cell r="K445">
            <v>9697.3000000000011</v>
          </cell>
          <cell r="L445">
            <v>4848.6500000000005</v>
          </cell>
          <cell r="P445">
            <v>718878009895</v>
          </cell>
          <cell r="Q445">
            <v>0</v>
          </cell>
          <cell r="R445">
            <v>4</v>
          </cell>
          <cell r="S445">
            <v>17.32</v>
          </cell>
          <cell r="T445">
            <v>12.6</v>
          </cell>
          <cell r="U445">
            <v>1.71</v>
          </cell>
          <cell r="V445" t="str">
            <v>CN</v>
          </cell>
          <cell r="W445" t="str">
            <v>Non Compliant</v>
          </cell>
          <cell r="X445" t="str">
            <v>https://www.amx.com/en-US/products/pr01-0808</v>
          </cell>
          <cell r="Y445">
            <v>443</v>
          </cell>
        </row>
        <row r="446">
          <cell r="A446" t="str">
            <v>FG10-2192-16</v>
          </cell>
          <cell r="B446" t="str">
            <v>AMX</v>
          </cell>
          <cell r="C446" t="str">
            <v>All-in-One Pres Switchers</v>
          </cell>
          <cell r="D446" t="str">
            <v>CBL-HDMI-FL2-16</v>
          </cell>
          <cell r="E446" t="str">
            <v>AMX-ENV</v>
          </cell>
          <cell r="G446" t="str">
            <v>Limited Quantity</v>
          </cell>
          <cell r="H446" t="str">
            <v>16-foot 4K60 HDMI Flat Cable</v>
          </cell>
          <cell r="I446" t="str">
            <v>CBL-HDMI-FL2-16, 4K60 HDMI MyTurn ready 16 foot flat cable</v>
          </cell>
          <cell r="J446">
            <v>144.20000000000002</v>
          </cell>
          <cell r="K446">
            <v>144.20000000000002</v>
          </cell>
          <cell r="L446">
            <v>72.100000000000009</v>
          </cell>
          <cell r="P446">
            <v>718878023129</v>
          </cell>
          <cell r="Q446">
            <v>0</v>
          </cell>
          <cell r="R446">
            <v>1</v>
          </cell>
          <cell r="S446">
            <v>196</v>
          </cell>
          <cell r="T446">
            <v>1</v>
          </cell>
          <cell r="U446">
            <v>0.5</v>
          </cell>
          <cell r="V446" t="str">
            <v>CN</v>
          </cell>
          <cell r="W446" t="str">
            <v>Non Compliant</v>
          </cell>
          <cell r="X446" t="str">
            <v>https://www.amx.com/en-US/products/cbl-hdmi-fl2</v>
          </cell>
          <cell r="Y446">
            <v>444</v>
          </cell>
        </row>
        <row r="447">
          <cell r="A447" t="str">
            <v>FG10-2193-16</v>
          </cell>
          <cell r="B447" t="str">
            <v>AMX</v>
          </cell>
          <cell r="C447" t="str">
            <v>All-in-One Pres Switchers</v>
          </cell>
          <cell r="D447" t="str">
            <v>CBL-DP-FL2-16</v>
          </cell>
          <cell r="E447" t="str">
            <v>AMX-ENV</v>
          </cell>
          <cell r="G447" t="str">
            <v>Limited Quantity</v>
          </cell>
          <cell r="H447" t="str">
            <v>16-foot 4K60 DisplayPort Flat Cable</v>
          </cell>
          <cell r="I447" t="str">
            <v>CBL-DP-FL2-16, 4K60 DisplayPort MyTurn ready 16 foot flat cable</v>
          </cell>
          <cell r="J447">
            <v>155</v>
          </cell>
          <cell r="K447">
            <v>155</v>
          </cell>
          <cell r="L447">
            <v>77.5</v>
          </cell>
          <cell r="P447">
            <v>718878022887</v>
          </cell>
          <cell r="Q447">
            <v>0</v>
          </cell>
          <cell r="R447">
            <v>1</v>
          </cell>
          <cell r="S447">
            <v>196</v>
          </cell>
          <cell r="T447">
            <v>1</v>
          </cell>
          <cell r="U447">
            <v>0.5</v>
          </cell>
          <cell r="V447" t="str">
            <v>CN</v>
          </cell>
          <cell r="W447" t="str">
            <v>Non Compliant</v>
          </cell>
          <cell r="X447" t="str">
            <v>https://www.amx.com/en-US/products/cbl-dp-fl2</v>
          </cell>
          <cell r="Y447">
            <v>445</v>
          </cell>
        </row>
        <row r="448">
          <cell r="A448" t="str">
            <v>FG10-2197-16</v>
          </cell>
          <cell r="B448" t="str">
            <v>AMX</v>
          </cell>
          <cell r="C448" t="str">
            <v>All-in-One Pres Switchers</v>
          </cell>
          <cell r="D448" t="str">
            <v>CBL-USB-FL2-16</v>
          </cell>
          <cell r="E448" t="str">
            <v>AMX-ENV</v>
          </cell>
          <cell r="G448" t="str">
            <v>Limited Quantity</v>
          </cell>
          <cell r="H448" t="str">
            <v>16-foot USB 3.0 Flat Cable</v>
          </cell>
          <cell r="I448" t="str">
            <v>CBL-USB-FL2-16, USB MyTurn ready 16 foot flat cable</v>
          </cell>
          <cell r="J448">
            <v>138</v>
          </cell>
          <cell r="K448">
            <v>138</v>
          </cell>
          <cell r="L448">
            <v>69</v>
          </cell>
          <cell r="P448">
            <v>718878023167</v>
          </cell>
          <cell r="Q448">
            <v>0</v>
          </cell>
          <cell r="R448">
            <v>1</v>
          </cell>
          <cell r="S448">
            <v>9</v>
          </cell>
          <cell r="T448">
            <v>6</v>
          </cell>
          <cell r="U448">
            <v>0.5</v>
          </cell>
          <cell r="V448" t="str">
            <v>CN</v>
          </cell>
          <cell r="W448" t="str">
            <v>Non Compliant</v>
          </cell>
          <cell r="X448" t="str">
            <v>https://www.amx.com/en-US/products/cbl-usb-fl2</v>
          </cell>
          <cell r="Y448">
            <v>446</v>
          </cell>
        </row>
        <row r="449">
          <cell r="A449" t="str">
            <v>FG10-2220-16</v>
          </cell>
          <cell r="B449" t="str">
            <v>AMX</v>
          </cell>
          <cell r="C449" t="str">
            <v>Camera &amp; Camera Control</v>
          </cell>
          <cell r="D449" t="str">
            <v>CBL-USB2-FL-16</v>
          </cell>
          <cell r="E449" t="str">
            <v>AMX-NM</v>
          </cell>
          <cell r="G449" t="str">
            <v>Limited Quantity</v>
          </cell>
          <cell r="H449" t="str">
            <v>16-foot USB 2.0 Flat Cable</v>
          </cell>
          <cell r="I449" t="str">
            <v>16-foot USB Extension Cable.  Can be used with Acendo Core Meeting Space Collaboration System, Acendo Vibe Conferencing Sound Bar, Sereno Video Conferencing Camera, and similar USB peripherals.</v>
          </cell>
          <cell r="J449">
            <v>69.600000000000009</v>
          </cell>
          <cell r="K449">
            <v>69.600000000000009</v>
          </cell>
          <cell r="L449">
            <v>34.800000000000004</v>
          </cell>
          <cell r="P449">
            <v>718878022962</v>
          </cell>
          <cell r="Q449">
            <v>0</v>
          </cell>
          <cell r="R449">
            <v>1</v>
          </cell>
          <cell r="S449">
            <v>196</v>
          </cell>
          <cell r="T449">
            <v>1</v>
          </cell>
          <cell r="U449">
            <v>0.5</v>
          </cell>
          <cell r="V449" t="str">
            <v>CN</v>
          </cell>
          <cell r="W449" t="str">
            <v>Non Compliant</v>
          </cell>
          <cell r="X449" t="str">
            <v>https://www.amx.com/en-US/products/cbl-usb2-fl</v>
          </cell>
          <cell r="Y449">
            <v>447</v>
          </cell>
        </row>
        <row r="450">
          <cell r="A450" t="str">
            <v>FG1055-288</v>
          </cell>
          <cell r="B450" t="str">
            <v>AMX</v>
          </cell>
          <cell r="C450" t="str">
            <v>Digital Matrix Switchers</v>
          </cell>
          <cell r="D450" t="str">
            <v>EPICADGX288-ENC</v>
          </cell>
          <cell r="E450" t="str">
            <v>AMX-SIG</v>
          </cell>
          <cell r="H450" t="str">
            <v>Epica DGX 288 Enclosure</v>
          </cell>
          <cell r="I450" t="str">
            <v>Epica DGX 288 Matrix Switcher Enclosure, 17RU compatible with Epica DGX 288 Single Mode Fiber and Multimode Fiber Boards for a maximum configuration of 288x288</v>
          </cell>
          <cell r="J450">
            <v>210365</v>
          </cell>
          <cell r="K450">
            <v>210365</v>
          </cell>
          <cell r="L450">
            <v>105182.5</v>
          </cell>
          <cell r="P450">
            <v>718878023174</v>
          </cell>
          <cell r="Q450">
            <v>0</v>
          </cell>
          <cell r="R450">
            <v>198</v>
          </cell>
          <cell r="S450">
            <v>19</v>
          </cell>
          <cell r="T450">
            <v>21.75</v>
          </cell>
          <cell r="U450">
            <v>29.625</v>
          </cell>
          <cell r="V450" t="str">
            <v>US</v>
          </cell>
          <cell r="W450" t="str">
            <v>Compliant</v>
          </cell>
          <cell r="X450" t="str">
            <v>https://www.amx.com/en-US/products/epica-dgx-288-enclosure</v>
          </cell>
          <cell r="Y450">
            <v>448</v>
          </cell>
        </row>
        <row r="451">
          <cell r="A451" t="str">
            <v>FG1058-130K-FX</v>
          </cell>
          <cell r="B451" t="str">
            <v>AMX</v>
          </cell>
          <cell r="C451" t="str">
            <v>Digital Media Switchers</v>
          </cell>
          <cell r="D451" t="str">
            <v>ENOVADGX-PS</v>
          </cell>
          <cell r="E451" t="str">
            <v>AMX-SIG</v>
          </cell>
          <cell r="H451" t="str">
            <v>ENOVADGX-PS,DGX 8/16/32/800/1600 PS KIT</v>
          </cell>
          <cell r="I451" t="str">
            <v>ENOVADGX-PS,DGX 8/16/32/800/1600 PS KIT</v>
          </cell>
          <cell r="J451">
            <v>2000</v>
          </cell>
          <cell r="K451">
            <v>2000</v>
          </cell>
          <cell r="L451">
            <v>1000</v>
          </cell>
          <cell r="P451">
            <v>718878000267</v>
          </cell>
          <cell r="Q451">
            <v>0</v>
          </cell>
          <cell r="V451" t="str">
            <v>MX</v>
          </cell>
          <cell r="W451" t="str">
            <v>Compliant</v>
          </cell>
          <cell r="X451">
            <v>0</v>
          </cell>
          <cell r="Y451">
            <v>449</v>
          </cell>
        </row>
        <row r="452">
          <cell r="A452" t="str">
            <v>FG1058-540-FX</v>
          </cell>
          <cell r="B452" t="str">
            <v>AMX</v>
          </cell>
          <cell r="C452" t="str">
            <v>Digital Media Switchers</v>
          </cell>
          <cell r="D452" t="str">
            <v>DGX-I-HDMI</v>
          </cell>
          <cell r="E452" t="str">
            <v>AMX-ENV</v>
          </cell>
          <cell r="G452" t="str">
            <v>Limited Quantity - REDUCED</v>
          </cell>
          <cell r="H452" t="str">
            <v>Enova DGX HDMI Input Board</v>
          </cell>
          <cell r="I452" t="str">
            <v>4 connection HDMI Enova DGX Input Board includes HDCP compliance, compatible with Enova DGX 8, 16, 32 and 64 Enclosures</v>
          </cell>
          <cell r="J452">
            <v>1852.97</v>
          </cell>
          <cell r="K452">
            <v>1382.82</v>
          </cell>
          <cell r="L452">
            <v>410.97</v>
          </cell>
          <cell r="P452">
            <v>718878022368</v>
          </cell>
          <cell r="Q452">
            <v>0</v>
          </cell>
          <cell r="V452" t="str">
            <v>MX</v>
          </cell>
          <cell r="W452" t="str">
            <v>Compliant</v>
          </cell>
          <cell r="X452" t="str">
            <v>https://www.amx.com/en-US/products/dgx-i-hdmi</v>
          </cell>
          <cell r="Y452">
            <v>450</v>
          </cell>
        </row>
        <row r="453">
          <cell r="A453" t="str">
            <v>FG1058-570-FX</v>
          </cell>
          <cell r="B453" t="str">
            <v>AMX</v>
          </cell>
          <cell r="C453" t="str">
            <v>Digital Media Switchers</v>
          </cell>
          <cell r="D453" t="str">
            <v>DGX-I-DXL</v>
          </cell>
          <cell r="E453" t="str">
            <v>AMX-ENV</v>
          </cell>
          <cell r="G453" t="str">
            <v>Limited Quantity - REDUCED</v>
          </cell>
          <cell r="H453" t="str">
            <v>Enova DGX DXLink Twisted Pair Input Board</v>
          </cell>
          <cell r="I453" t="str">
            <v>4 connection DXLink twisted pair Enova DGX Input Board, includes HDCP compliance, compatible with Enova DGX 8, 16, 32 and 64 Enclosures</v>
          </cell>
          <cell r="J453">
            <v>2414.3200000000002</v>
          </cell>
          <cell r="K453">
            <v>1801.73</v>
          </cell>
          <cell r="L453">
            <v>1028.97</v>
          </cell>
          <cell r="P453">
            <v>718878022382</v>
          </cell>
          <cell r="Q453">
            <v>0</v>
          </cell>
          <cell r="V453" t="str">
            <v>MX</v>
          </cell>
          <cell r="W453" t="str">
            <v>Compliant</v>
          </cell>
          <cell r="X453" t="str">
            <v>https://www.amx.com/en-US/products/dgx-i-dxl</v>
          </cell>
          <cell r="Y453">
            <v>451</v>
          </cell>
        </row>
        <row r="454">
          <cell r="A454" t="str">
            <v>FG1058-580-FX</v>
          </cell>
          <cell r="B454" t="str">
            <v>AMX</v>
          </cell>
          <cell r="C454" t="str">
            <v>Digital Media Switchers</v>
          </cell>
          <cell r="D454" t="str">
            <v>DGX-O-DXL</v>
          </cell>
          <cell r="E454" t="str">
            <v>AMX-ENV</v>
          </cell>
          <cell r="G454" t="str">
            <v>Limited Quantity - REDUCED</v>
          </cell>
          <cell r="H454" t="str">
            <v>Enova DGX DXLink Twisted Pair Output Board</v>
          </cell>
          <cell r="I454" t="str">
            <v>4 connection DXLink twisted pair Enova DGX Output Board includes HDCP compliance, compatible with Enova DGX 8, 16, 32 and 64 Enclosures</v>
          </cell>
          <cell r="J454">
            <v>2414.3200000000002</v>
          </cell>
          <cell r="K454">
            <v>1801.73</v>
          </cell>
          <cell r="L454">
            <v>925.97</v>
          </cell>
          <cell r="P454">
            <v>718878022399</v>
          </cell>
          <cell r="Q454">
            <v>0</v>
          </cell>
          <cell r="V454" t="str">
            <v>MX</v>
          </cell>
          <cell r="W454" t="str">
            <v>Compliant</v>
          </cell>
          <cell r="X454" t="str">
            <v>https://www.amx.com/en-US/products/dgx-o-dxl</v>
          </cell>
          <cell r="Y454">
            <v>452</v>
          </cell>
        </row>
        <row r="455">
          <cell r="A455" t="str">
            <v>FG1058-610-FX</v>
          </cell>
          <cell r="B455" t="str">
            <v>AMX</v>
          </cell>
          <cell r="C455" t="str">
            <v>Digital Media Switchers</v>
          </cell>
          <cell r="D455" t="str">
            <v>DGX-O-DVI</v>
          </cell>
          <cell r="E455" t="str">
            <v>AMX-ENV</v>
          </cell>
          <cell r="G455" t="str">
            <v>Limited Quantity - REDUCED</v>
          </cell>
          <cell r="H455" t="str">
            <v>Enova DGX DVI Output Board</v>
          </cell>
          <cell r="I455" t="str">
            <v>4 connection DVI Enova DGX Output Board includes HDCP compliance, SmartScale, compatible with Enova DGX 8, 16, 32 and 64 Enclosures</v>
          </cell>
          <cell r="J455">
            <v>2510.11</v>
          </cell>
          <cell r="K455">
            <v>1873.22</v>
          </cell>
          <cell r="L455">
            <v>1337.97</v>
          </cell>
          <cell r="P455">
            <v>718878240991</v>
          </cell>
          <cell r="Q455">
            <v>0</v>
          </cell>
          <cell r="R455">
            <v>3.15</v>
          </cell>
          <cell r="S455">
            <v>16</v>
          </cell>
          <cell r="T455">
            <v>5</v>
          </cell>
          <cell r="U455">
            <v>6</v>
          </cell>
          <cell r="V455" t="str">
            <v>MX</v>
          </cell>
          <cell r="W455" t="str">
            <v>Compliant</v>
          </cell>
          <cell r="X455" t="str">
            <v>https://www.amx.com/en-US/products/dgx-o-dvi</v>
          </cell>
          <cell r="Y455">
            <v>453</v>
          </cell>
        </row>
        <row r="456">
          <cell r="A456" t="str">
            <v>FG1058-630-FX</v>
          </cell>
          <cell r="B456" t="str">
            <v>AMX</v>
          </cell>
          <cell r="C456" t="str">
            <v>Digital Media Switchers</v>
          </cell>
          <cell r="D456" t="str">
            <v>DGX-O-DXF-SMD</v>
          </cell>
          <cell r="E456" t="str">
            <v>AMX-ENV</v>
          </cell>
          <cell r="G456" t="str">
            <v>Limited Quantity</v>
          </cell>
          <cell r="H456" t="str">
            <v>Enova DGX DXLink Single Mode Fiber Output Board, Duplex</v>
          </cell>
          <cell r="I456" t="str">
            <v>4 connection DXLink Fiber Enova DGX Output Board (single mode/duplex) includes HDCP compliance, compatible with Enova DGX 8, 16, 32 and 64 Enclosures</v>
          </cell>
          <cell r="J456">
            <v>6740</v>
          </cell>
          <cell r="K456">
            <v>6740</v>
          </cell>
          <cell r="L456">
            <v>3370</v>
          </cell>
          <cell r="P456">
            <v>718878023280</v>
          </cell>
          <cell r="Q456">
            <v>0</v>
          </cell>
          <cell r="R456">
            <v>2</v>
          </cell>
          <cell r="S456">
            <v>16</v>
          </cell>
          <cell r="T456">
            <v>5</v>
          </cell>
          <cell r="U456">
            <v>6</v>
          </cell>
          <cell r="V456" t="str">
            <v>US</v>
          </cell>
          <cell r="W456" t="str">
            <v>Compliant</v>
          </cell>
          <cell r="X456" t="str">
            <v>https://www.amx.com/en-US/products/dgx-o-dxf-smd</v>
          </cell>
          <cell r="Y456">
            <v>454</v>
          </cell>
        </row>
        <row r="457">
          <cell r="A457" t="str">
            <v>FG1058-632-FX</v>
          </cell>
          <cell r="B457" t="str">
            <v>AMX</v>
          </cell>
          <cell r="C457" t="str">
            <v>Digital Media Switchers</v>
          </cell>
          <cell r="D457" t="str">
            <v>DGX-O-DXF-MMD</v>
          </cell>
          <cell r="E457" t="str">
            <v>AMX-ENV</v>
          </cell>
          <cell r="G457" t="str">
            <v>Limited Quantity - REDUCED</v>
          </cell>
          <cell r="H457" t="str">
            <v>Enova DGX DXLink Multimode Fiber Output Board, Duplex</v>
          </cell>
          <cell r="I457" t="str">
            <v>4 connection DXLink Fiber Enova DGX Output Board (multimode/duplex) includes HDCP compliance, compatible with Enova DGX 8, 16, 32 and 64 Enclosures</v>
          </cell>
          <cell r="J457">
            <v>3764.65</v>
          </cell>
          <cell r="K457">
            <v>2809.44</v>
          </cell>
          <cell r="L457">
            <v>1543.97</v>
          </cell>
          <cell r="P457">
            <v>718878022498</v>
          </cell>
          <cell r="Q457">
            <v>0</v>
          </cell>
          <cell r="V457" t="str">
            <v>MX</v>
          </cell>
          <cell r="W457" t="str">
            <v>Compliant</v>
          </cell>
          <cell r="X457" t="str">
            <v>https://www.amx.com/en-US/products/dgx-o-dxf-mmd</v>
          </cell>
          <cell r="Y457">
            <v>455</v>
          </cell>
        </row>
        <row r="458">
          <cell r="A458" t="str">
            <v>FG1058-705-FX</v>
          </cell>
          <cell r="B458" t="str">
            <v>AMX</v>
          </cell>
          <cell r="C458" t="str">
            <v>Digital Media Switchers</v>
          </cell>
          <cell r="D458" t="str">
            <v>DGX-AIE</v>
          </cell>
          <cell r="E458" t="str">
            <v>AMX-ENV</v>
          </cell>
          <cell r="H458" t="str">
            <v>Enova DGX Audio Insert / Extract Board</v>
          </cell>
          <cell r="I458" t="str">
            <v>Enova DGX Audio Insert / Extract Expansion Board allows audio insertion or extraction on 16 video connections, compatible with Enova DGX 8, 16, 32 and 64 Enclosures</v>
          </cell>
          <cell r="J458">
            <v>2800</v>
          </cell>
          <cell r="K458">
            <v>2800</v>
          </cell>
          <cell r="L458">
            <v>1400</v>
          </cell>
          <cell r="P458">
            <v>718878022535</v>
          </cell>
          <cell r="Q458">
            <v>0</v>
          </cell>
          <cell r="V458" t="str">
            <v>US</v>
          </cell>
          <cell r="W458" t="str">
            <v>Compliant</v>
          </cell>
          <cell r="X458" t="str">
            <v>https://www.amx.com/en-US/products/dgx-aie</v>
          </cell>
          <cell r="Y458">
            <v>456</v>
          </cell>
        </row>
        <row r="459">
          <cell r="A459" t="str">
            <v>FG1059-110K-FX</v>
          </cell>
          <cell r="B459" t="str">
            <v>AMX</v>
          </cell>
          <cell r="C459" t="str">
            <v>Digital Media Switchers</v>
          </cell>
          <cell r="D459" t="str">
            <v>ENOVADGX-P2-PS</v>
          </cell>
          <cell r="E459" t="str">
            <v>AMX-ENV</v>
          </cell>
          <cell r="H459" t="str">
            <v>Enova 1200 W Power supply replacement/spare</v>
          </cell>
          <cell r="I459" t="str">
            <v>1200 W Power supply replacement/spare for AVS-ENOVADGX32-ENC-A (FG1059-33) and DGX32-ENC-A (FG1060-32).  Please contact technical support before ordering</v>
          </cell>
          <cell r="J459">
            <v>4526.5</v>
          </cell>
          <cell r="K459">
            <v>4526.5</v>
          </cell>
          <cell r="L459">
            <v>2263.25</v>
          </cell>
          <cell r="P459">
            <v>718878022559</v>
          </cell>
          <cell r="Q459">
            <v>0</v>
          </cell>
          <cell r="V459" t="str">
            <v>CN</v>
          </cell>
          <cell r="W459" t="str">
            <v>Compliant</v>
          </cell>
          <cell r="X459">
            <v>0</v>
          </cell>
          <cell r="Y459">
            <v>457</v>
          </cell>
        </row>
        <row r="460">
          <cell r="A460" t="str">
            <v>FG1061-08-FX</v>
          </cell>
          <cell r="B460" t="str">
            <v>AMX</v>
          </cell>
          <cell r="C460" t="str">
            <v>Digital Media Switchers</v>
          </cell>
          <cell r="D460" t="str">
            <v>DGX800-ENC</v>
          </cell>
          <cell r="E460" t="str">
            <v>AMX-ENV</v>
          </cell>
          <cell r="H460" t="str">
            <v>Enova DGX 800 Enclosure</v>
          </cell>
          <cell r="I460" t="str">
            <v>Enova DGX 800 Digital Media Enclosure with Integrated NX Series Controller, 4 RU, 4K and Ultra High Definition (UHD) content ready, compatible with Enova DGX Boards for a maximum configuration of 8x8 (non standard discount)</v>
          </cell>
          <cell r="J460">
            <v>15645</v>
          </cell>
          <cell r="K460">
            <v>15645</v>
          </cell>
          <cell r="L460">
            <v>7822.5</v>
          </cell>
          <cell r="P460">
            <v>718878022580</v>
          </cell>
          <cell r="Q460">
            <v>0</v>
          </cell>
          <cell r="R460">
            <v>35</v>
          </cell>
          <cell r="S460">
            <v>19</v>
          </cell>
          <cell r="T460">
            <v>16</v>
          </cell>
          <cell r="U460">
            <v>1.8125</v>
          </cell>
          <cell r="V460" t="str">
            <v>US</v>
          </cell>
          <cell r="W460" t="str">
            <v>Compliant</v>
          </cell>
          <cell r="X460" t="str">
            <v>https://www.amx.com/en-US/products/dgx800-enc</v>
          </cell>
          <cell r="Y460">
            <v>458</v>
          </cell>
        </row>
        <row r="461">
          <cell r="A461" t="str">
            <v>FG1061-132K-FX</v>
          </cell>
          <cell r="B461" t="str">
            <v>AMX</v>
          </cell>
          <cell r="C461" t="str">
            <v>Digital Media Switchers</v>
          </cell>
          <cell r="D461" t="str">
            <v>DGX8/16/3200-CPU</v>
          </cell>
          <cell r="E461" t="str">
            <v>AMX-ENV</v>
          </cell>
          <cell r="H461" t="str">
            <v>Enova DGX 800 / 1600 / 3200 Enclosures CPU Replacement Kit</v>
          </cell>
          <cell r="I461" t="str">
            <v>Enova DGX 800 / 1600 / 3200 Enclosures CPU Replacement Kit</v>
          </cell>
          <cell r="J461">
            <v>4490</v>
          </cell>
          <cell r="K461">
            <v>4490</v>
          </cell>
          <cell r="L461">
            <v>2245</v>
          </cell>
          <cell r="P461">
            <v>718878022597</v>
          </cell>
          <cell r="Q461">
            <v>0</v>
          </cell>
          <cell r="R461">
            <v>3</v>
          </cell>
          <cell r="S461">
            <v>16</v>
          </cell>
          <cell r="T461">
            <v>11</v>
          </cell>
          <cell r="U461">
            <v>3</v>
          </cell>
          <cell r="V461" t="str">
            <v>US</v>
          </cell>
          <cell r="W461" t="str">
            <v>Compliant</v>
          </cell>
          <cell r="X461" t="str">
            <v>https://www.amx.com/en-US/products/dgx800-1600-3200-cpu</v>
          </cell>
          <cell r="Y461">
            <v>459</v>
          </cell>
        </row>
        <row r="462">
          <cell r="A462" t="str">
            <v>FG1061-16-FX</v>
          </cell>
          <cell r="B462" t="str">
            <v>AMX</v>
          </cell>
          <cell r="C462" t="str">
            <v>Digital Media Switchers</v>
          </cell>
          <cell r="D462" t="str">
            <v>DGX1600-ENC</v>
          </cell>
          <cell r="E462" t="str">
            <v>AMX-ENV</v>
          </cell>
          <cell r="H462" t="str">
            <v>Enova DGX 1600 Enclosure</v>
          </cell>
          <cell r="I462" t="str">
            <v>Enova DGX 1600 Digital Media Enclosure with Integrated NX Series Controller, 4 RU, 4K and Ultra High Definition (UHD) content ready, compatible with Enova DGX Boards for a maximum configuration of 16x16</v>
          </cell>
          <cell r="J462">
            <v>17005</v>
          </cell>
          <cell r="K462">
            <v>17005</v>
          </cell>
          <cell r="L462">
            <v>8502.5</v>
          </cell>
          <cell r="P462">
            <v>718878022610</v>
          </cell>
          <cell r="Q462">
            <v>0</v>
          </cell>
          <cell r="R462">
            <v>55</v>
          </cell>
          <cell r="S462">
            <v>19</v>
          </cell>
          <cell r="T462">
            <v>16</v>
          </cell>
          <cell r="U462">
            <v>6.84</v>
          </cell>
          <cell r="V462" t="str">
            <v>US</v>
          </cell>
          <cell r="W462" t="str">
            <v>Compliant</v>
          </cell>
          <cell r="X462" t="str">
            <v>https://www.amx.com/en-US/products/dgx1600-enc</v>
          </cell>
          <cell r="Y462">
            <v>460</v>
          </cell>
        </row>
        <row r="463">
          <cell r="A463" t="str">
            <v>FG1061-32-FX</v>
          </cell>
          <cell r="B463" t="str">
            <v>AMX</v>
          </cell>
          <cell r="C463" t="str">
            <v>Digital Media Switchers</v>
          </cell>
          <cell r="D463" t="str">
            <v>DGX3200-ENC</v>
          </cell>
          <cell r="E463" t="str">
            <v>AMX-ENV</v>
          </cell>
          <cell r="H463" t="str">
            <v>Enova DGX 3200 Enclosure</v>
          </cell>
          <cell r="I463" t="str">
            <v>Enova DGX 3200 Digital Media Enclosure with Integrated NX Series Controller, 6RU, 4K and Ultra High Definition (UHD) content ready, compatible with Enova DGX Boards for a maximum configuration of 32x32</v>
          </cell>
          <cell r="J463">
            <v>31050</v>
          </cell>
          <cell r="K463">
            <v>31050</v>
          </cell>
          <cell r="L463">
            <v>15525</v>
          </cell>
          <cell r="P463">
            <v>718878022641</v>
          </cell>
          <cell r="Q463">
            <v>0</v>
          </cell>
          <cell r="R463">
            <v>73</v>
          </cell>
          <cell r="S463">
            <v>19</v>
          </cell>
          <cell r="T463">
            <v>21</v>
          </cell>
          <cell r="U463">
            <v>10.5</v>
          </cell>
          <cell r="V463" t="str">
            <v>US</v>
          </cell>
          <cell r="W463" t="str">
            <v>Compliant</v>
          </cell>
          <cell r="X463" t="str">
            <v>https://www.amx.com/en-US/products/dgx3200-enc</v>
          </cell>
          <cell r="Y463">
            <v>461</v>
          </cell>
        </row>
        <row r="464">
          <cell r="A464" t="str">
            <v>FG1061-540-FX</v>
          </cell>
          <cell r="B464" t="str">
            <v>AMX</v>
          </cell>
          <cell r="C464" t="str">
            <v>Digital Media Switchers</v>
          </cell>
          <cell r="D464" t="str">
            <v>DGX-I-HDMI-4K</v>
          </cell>
          <cell r="E464" t="str">
            <v>AMX-ENV</v>
          </cell>
          <cell r="G464" t="str">
            <v>Limited Quantity - REDUCED</v>
          </cell>
          <cell r="H464" t="str">
            <v>Enova DGX 4K HDMI Input Board</v>
          </cell>
          <cell r="I464" t="str">
            <v>4 connection 4K HDMI Enova DGX Input Board includes HDCP compliance, compatible with Enova DGX 800, 1600, 3200 and 6400 Enclosures</v>
          </cell>
          <cell r="J464">
            <v>1852.97</v>
          </cell>
          <cell r="K464">
            <v>1382.82</v>
          </cell>
          <cell r="L464">
            <v>616.97</v>
          </cell>
          <cell r="P464">
            <v>718878022658</v>
          </cell>
          <cell r="Q464">
            <v>0</v>
          </cell>
          <cell r="R464">
            <v>2</v>
          </cell>
          <cell r="S464">
            <v>16.25</v>
          </cell>
          <cell r="T464">
            <v>11.75</v>
          </cell>
          <cell r="U464">
            <v>3.25</v>
          </cell>
          <cell r="V464" t="str">
            <v>MX</v>
          </cell>
          <cell r="W464" t="str">
            <v>Compliant</v>
          </cell>
          <cell r="X464" t="str">
            <v>https://www.amx.com/en-US/products/dgx-i-hdmi-4k</v>
          </cell>
          <cell r="Y464">
            <v>462</v>
          </cell>
        </row>
        <row r="465">
          <cell r="A465" t="str">
            <v>FG1061-542</v>
          </cell>
          <cell r="B465" t="str">
            <v>AMX</v>
          </cell>
          <cell r="C465" t="str">
            <v>Digital Media Switchers</v>
          </cell>
          <cell r="D465" t="str">
            <v>DGX-I-HDMI-4K60</v>
          </cell>
          <cell r="E465" t="str">
            <v>AMX-ENV</v>
          </cell>
          <cell r="H465" t="str">
            <v>Enova DGX 4K60 4:4:4 HDMI Input Board</v>
          </cell>
          <cell r="I465" t="str">
            <v>4 connection 4K60 4:4:4 HDMI Enova DGX Input Board includes HDCP 2.2 compliance and HDR support, compatible with Enova DGX 800, 1600, 3200 and 6400 Enclosures</v>
          </cell>
          <cell r="J465">
            <v>2455</v>
          </cell>
          <cell r="K465">
            <v>2455</v>
          </cell>
          <cell r="L465">
            <v>1227.5</v>
          </cell>
          <cell r="P465">
            <v>718878020142</v>
          </cell>
          <cell r="Q465">
            <v>0</v>
          </cell>
          <cell r="V465" t="str">
            <v>US</v>
          </cell>
          <cell r="W465" t="str">
            <v>Compliant</v>
          </cell>
          <cell r="X465" t="str">
            <v>https://www.amx.com/en-US/products/dgx-i-hdmi-4k60</v>
          </cell>
          <cell r="Y465">
            <v>463</v>
          </cell>
        </row>
        <row r="466">
          <cell r="A466" t="str">
            <v>FG1061-552</v>
          </cell>
          <cell r="B466" t="str">
            <v>AMX</v>
          </cell>
          <cell r="C466" t="str">
            <v>Digital Media Switchers</v>
          </cell>
          <cell r="D466" t="str">
            <v>DGX-O-HDMI-4K60</v>
          </cell>
          <cell r="E466" t="str">
            <v>AMX-ENV</v>
          </cell>
          <cell r="H466" t="str">
            <v>Enova DGX 4K60 4:4:4 HDMI Output Board</v>
          </cell>
          <cell r="I466" t="str">
            <v>4 connection 4K60 4:4:4 HDMI Enova DGX Output Board includes HDCP 2.2 compliance and HDR support, compatible with Enova DGX 800, 1600, 3200 and 6400 Enclosures</v>
          </cell>
          <cell r="J466">
            <v>2455</v>
          </cell>
          <cell r="K466">
            <v>2455</v>
          </cell>
          <cell r="L466">
            <v>1227.5</v>
          </cell>
          <cell r="P466">
            <v>718878020159</v>
          </cell>
          <cell r="Q466">
            <v>0</v>
          </cell>
          <cell r="V466" t="str">
            <v>US</v>
          </cell>
          <cell r="W466" t="str">
            <v>Compliant</v>
          </cell>
          <cell r="X466" t="str">
            <v>https://www.amx.com/en-US/products/dgx-o-hdmi-4k60</v>
          </cell>
          <cell r="Y466">
            <v>464</v>
          </cell>
        </row>
        <row r="467">
          <cell r="A467" t="str">
            <v>FG1061-570-FX</v>
          </cell>
          <cell r="B467" t="str">
            <v>AMX</v>
          </cell>
          <cell r="C467" t="str">
            <v>Digital Media Switchers</v>
          </cell>
          <cell r="D467" t="str">
            <v>DGX-I-DXL-4K</v>
          </cell>
          <cell r="E467" t="str">
            <v>AMX-ENV</v>
          </cell>
          <cell r="H467" t="str">
            <v>Enova DGX DXLink Twisted Pair 4K Input Board</v>
          </cell>
          <cell r="I467" t="str">
            <v>4 connection 4K DXLink twisted pair Enova DGX Input Board, includes HDCP compliance, compatible with Enova DGX 800, 1600, 3200 and 6400 Enclosures</v>
          </cell>
          <cell r="J467">
            <v>3247.59</v>
          </cell>
          <cell r="K467">
            <v>3247.59</v>
          </cell>
          <cell r="L467">
            <v>1623.8</v>
          </cell>
          <cell r="P467">
            <v>718878022672</v>
          </cell>
          <cell r="Q467">
            <v>0</v>
          </cell>
          <cell r="V467" t="str">
            <v>MX</v>
          </cell>
          <cell r="W467" t="str">
            <v>Compliant</v>
          </cell>
          <cell r="X467" t="str">
            <v>https://www.amx.com/en-US/products/dgx-i-dxl-4k</v>
          </cell>
          <cell r="Y467">
            <v>465</v>
          </cell>
        </row>
        <row r="468">
          <cell r="A468" t="str">
            <v>FG1061-572</v>
          </cell>
          <cell r="B468" t="str">
            <v>AMX</v>
          </cell>
          <cell r="C468" t="str">
            <v>Digital Media Switchers</v>
          </cell>
          <cell r="D468" t="str">
            <v>DGX-I-DXL-4K60</v>
          </cell>
          <cell r="E468" t="str">
            <v>AMX-ENV</v>
          </cell>
          <cell r="H468" t="str">
            <v>Enova DGX DXLink 4K60 Twisted Pair Input Board</v>
          </cell>
          <cell r="I468" t="str">
            <v>4 connection 4K60 DXLink twisted pair Enova DGX Input Board includes HDCP 2.2 compliance and HDR support, compatible with Enova DGX 800, 1600, 3200 and 6400 Enclosures</v>
          </cell>
          <cell r="J468">
            <v>3620</v>
          </cell>
          <cell r="K468">
            <v>3620</v>
          </cell>
          <cell r="L468">
            <v>1808.01</v>
          </cell>
          <cell r="P468">
            <v>718878026571</v>
          </cell>
          <cell r="Q468">
            <v>0</v>
          </cell>
          <cell r="V468" t="str">
            <v>TW</v>
          </cell>
          <cell r="W468" t="str">
            <v>Compliant</v>
          </cell>
          <cell r="X468" t="str">
            <v>https://www.amx.com/en-US/products/dgx-i-dxl-4k60</v>
          </cell>
          <cell r="Y468">
            <v>466</v>
          </cell>
        </row>
        <row r="469">
          <cell r="A469" t="str">
            <v>FG1061-582</v>
          </cell>
          <cell r="B469" t="str">
            <v>AMX</v>
          </cell>
          <cell r="C469" t="str">
            <v>Digital Media Switchers</v>
          </cell>
          <cell r="D469" t="str">
            <v>DGX-O-DXL-4K60</v>
          </cell>
          <cell r="E469" t="str">
            <v>AMX-ENV</v>
          </cell>
          <cell r="H469" t="str">
            <v>Enova DGX DXLink 4K60 Twisted Pair Output Board</v>
          </cell>
          <cell r="I469" t="str">
            <v>4 connection 4K60 DXLink twisted pair Enova DGX Output Board includes HDCP 2.2 compliance and HDR support, compatible with Enova DGX 800, 1600, 3200 and 6400 Enclosures</v>
          </cell>
          <cell r="J469">
            <v>3640</v>
          </cell>
          <cell r="K469">
            <v>3640</v>
          </cell>
          <cell r="L469">
            <v>1819.06</v>
          </cell>
          <cell r="P469">
            <v>718878026588</v>
          </cell>
          <cell r="Q469">
            <v>0</v>
          </cell>
          <cell r="V469" t="str">
            <v>TW</v>
          </cell>
          <cell r="W469" t="str">
            <v>Compliant</v>
          </cell>
          <cell r="X469" t="str">
            <v>https://www.amx.com/en-US/products/dgx-o-dxl-4k60</v>
          </cell>
          <cell r="Y469">
            <v>467</v>
          </cell>
        </row>
        <row r="470">
          <cell r="A470" t="str">
            <v>FG1061-624</v>
          </cell>
          <cell r="B470" t="str">
            <v>AMX</v>
          </cell>
          <cell r="C470" t="str">
            <v>Digital Media Switchers</v>
          </cell>
          <cell r="D470" t="str">
            <v>DGX-I-DXFP-4K60</v>
          </cell>
          <cell r="E470" t="str">
            <v>AMX-ENV</v>
          </cell>
          <cell r="H470" t="str">
            <v>Enova DGX DXLink 4K60 Fiber Input Board</v>
          </cell>
          <cell r="I470" t="str">
            <v>4 connection 4K60 DXLink Fiber Enova DGX Input Board includes HDCP 2.2 compliance and HDR support, compatible with Enova DGX 800, 1600, 3200 and 6400 Enclosures</v>
          </cell>
          <cell r="J470">
            <v>5630</v>
          </cell>
          <cell r="K470">
            <v>5630</v>
          </cell>
          <cell r="L470">
            <v>2813.32</v>
          </cell>
          <cell r="P470">
            <v>718878026595</v>
          </cell>
          <cell r="Q470">
            <v>0</v>
          </cell>
          <cell r="R470">
            <v>2</v>
          </cell>
          <cell r="S470">
            <v>16.25</v>
          </cell>
          <cell r="T470">
            <v>11.75</v>
          </cell>
          <cell r="U470">
            <v>3.25</v>
          </cell>
          <cell r="V470" t="str">
            <v>TW</v>
          </cell>
          <cell r="W470" t="str">
            <v>Compliant</v>
          </cell>
          <cell r="X470" t="str">
            <v>https://www.amx.com/en-US/products/dgx-i-dxfp-4k60</v>
          </cell>
          <cell r="Y470">
            <v>468</v>
          </cell>
        </row>
        <row r="471">
          <cell r="A471" t="str">
            <v>FG1061-634</v>
          </cell>
          <cell r="B471" t="str">
            <v>AMX</v>
          </cell>
          <cell r="C471" t="str">
            <v>Digital Media Switchers</v>
          </cell>
          <cell r="D471" t="str">
            <v>DGX-O-DXFP-4K60</v>
          </cell>
          <cell r="E471" t="str">
            <v>AMX-ENV</v>
          </cell>
          <cell r="H471" t="str">
            <v>Enova DGX DXLink 4K60 Fiber Output Board</v>
          </cell>
          <cell r="I471" t="str">
            <v>4 connection 4K60 DXLink Fiber Enova DGX Output Board includes HDCP 2.2 compliance and HDR support, compatible with Enova DGX 800, 1600, 3200 and 6400 Enclosures</v>
          </cell>
          <cell r="J471">
            <v>5655</v>
          </cell>
          <cell r="K471">
            <v>5655</v>
          </cell>
          <cell r="L471">
            <v>2826.6</v>
          </cell>
          <cell r="P471">
            <v>718878026601</v>
          </cell>
          <cell r="Q471">
            <v>0</v>
          </cell>
          <cell r="R471">
            <v>2</v>
          </cell>
          <cell r="S471">
            <v>16.25</v>
          </cell>
          <cell r="T471">
            <v>11.75</v>
          </cell>
          <cell r="U471">
            <v>3.25</v>
          </cell>
          <cell r="V471" t="str">
            <v>TW</v>
          </cell>
          <cell r="W471" t="str">
            <v>Compliant</v>
          </cell>
          <cell r="X471" t="str">
            <v>https://www.amx.com/en-US/products/dgx-o-dxfp-4k60</v>
          </cell>
          <cell r="Y471">
            <v>469</v>
          </cell>
        </row>
        <row r="472">
          <cell r="A472" t="str">
            <v>FG1061-64-FX</v>
          </cell>
          <cell r="B472" t="str">
            <v>AMX</v>
          </cell>
          <cell r="C472" t="str">
            <v>Digital Media Switchers</v>
          </cell>
          <cell r="D472" t="str">
            <v>DGX6400-ENC</v>
          </cell>
          <cell r="E472" t="str">
            <v>AMX-ENV</v>
          </cell>
          <cell r="H472" t="str">
            <v>Enova DGX 6400 Enclosure</v>
          </cell>
          <cell r="I472" t="str">
            <v>Enova DGX 6400 Digital Media Enclosure with Integrated NX Controller, 4K Ready, 13RU, compatible with Enova DGX Boards, DXLink Twisted Pair and Fiber Boards for a maximum configuration of 64x64</v>
          </cell>
          <cell r="J472">
            <v>62110</v>
          </cell>
          <cell r="K472">
            <v>62110</v>
          </cell>
          <cell r="L472">
            <v>31055</v>
          </cell>
          <cell r="P472">
            <v>718878022726</v>
          </cell>
          <cell r="Q472">
            <v>0</v>
          </cell>
          <cell r="R472">
            <v>150</v>
          </cell>
          <cell r="S472">
            <v>22.75</v>
          </cell>
          <cell r="T472">
            <v>20.125</v>
          </cell>
          <cell r="U472">
            <v>18.9375</v>
          </cell>
          <cell r="V472" t="str">
            <v>US</v>
          </cell>
          <cell r="W472" t="str">
            <v>Compliant</v>
          </cell>
          <cell r="X472" t="str">
            <v>https://www.amx.com/en-US/products/dgx6400-enc</v>
          </cell>
          <cell r="Y472">
            <v>470</v>
          </cell>
        </row>
        <row r="473">
          <cell r="A473" t="str">
            <v>FG1061-716-FX</v>
          </cell>
          <cell r="B473" t="str">
            <v>AMX</v>
          </cell>
          <cell r="C473" t="str">
            <v>Digital Media Switchers</v>
          </cell>
          <cell r="D473" t="str">
            <v>DGX800/1600-ASB</v>
          </cell>
          <cell r="E473" t="str">
            <v>AMX-ENV</v>
          </cell>
          <cell r="H473" t="str">
            <v>Audio Switching Board Kit For Enova DGX 800/1600</v>
          </cell>
          <cell r="I473" t="str">
            <v>The DGX800/1600-AS is a pair of audio switching boards that include both an Input and an Output board for the Enova DGX 800 and 1600, includes audio breakaway, downmixing, DSP and 10 band parametric EQ on every output</v>
          </cell>
          <cell r="J473">
            <v>6225</v>
          </cell>
          <cell r="K473">
            <v>6225</v>
          </cell>
          <cell r="L473">
            <v>3112.5</v>
          </cell>
          <cell r="P473">
            <v>718878245996</v>
          </cell>
          <cell r="Q473">
            <v>0</v>
          </cell>
          <cell r="V473" t="str">
            <v>US</v>
          </cell>
          <cell r="W473" t="str">
            <v>Compliant</v>
          </cell>
          <cell r="X473" t="str">
            <v>https://www.amx.com/en-US/products/dgx800-1600-asb</v>
          </cell>
          <cell r="Y473">
            <v>471</v>
          </cell>
        </row>
        <row r="474">
          <cell r="A474" t="str">
            <v>FG1061-732-FX</v>
          </cell>
          <cell r="B474" t="str">
            <v>AMX</v>
          </cell>
          <cell r="C474" t="str">
            <v>Digital Media Switchers</v>
          </cell>
          <cell r="D474" t="str">
            <v>DGX3200-ASB</v>
          </cell>
          <cell r="E474" t="str">
            <v>AMX-ENV</v>
          </cell>
          <cell r="H474" t="str">
            <v>Audio Switching Board Kit For Enova DGX 3200</v>
          </cell>
          <cell r="I474" t="str">
            <v>The DGX3200-ASB is a pair of audio switching boards that include both an Input and an Output board for the Enova DGX 3200, includes audio breakaway, downmixing, DSP and 10 band parametric EQ on every output</v>
          </cell>
          <cell r="J474">
            <v>7840</v>
          </cell>
          <cell r="K474">
            <v>7840</v>
          </cell>
          <cell r="L474">
            <v>3920</v>
          </cell>
          <cell r="P474">
            <v>718878246009</v>
          </cell>
          <cell r="Q474">
            <v>0</v>
          </cell>
          <cell r="V474" t="str">
            <v>US</v>
          </cell>
          <cell r="W474" t="str">
            <v>Compliant</v>
          </cell>
          <cell r="X474" t="str">
            <v>https://www.amx.com/en-US/products/dgx3200-asb</v>
          </cell>
          <cell r="Y474">
            <v>472</v>
          </cell>
        </row>
        <row r="475">
          <cell r="A475" t="str">
            <v>FG1061-764-FX</v>
          </cell>
          <cell r="B475" t="str">
            <v>AMX</v>
          </cell>
          <cell r="C475" t="str">
            <v>Digital Media Switchers</v>
          </cell>
          <cell r="D475" t="str">
            <v>DGX6400-ASB</v>
          </cell>
          <cell r="E475" t="str">
            <v>AMX-ENV</v>
          </cell>
          <cell r="H475" t="str">
            <v>Audio Switching Board Kit For Enova DGX 6400</v>
          </cell>
          <cell r="I475" t="str">
            <v>The DGX6400-ASB is two pairs of audio switching boards that include two Input and two Output boards for the Enova DGX 6400, includes audio breakaway, downmixing, DSP and 10 band parametric EQ on every output</v>
          </cell>
          <cell r="J475">
            <v>15680</v>
          </cell>
          <cell r="K475">
            <v>15680</v>
          </cell>
          <cell r="L475">
            <v>7840</v>
          </cell>
          <cell r="P475">
            <v>718878246115</v>
          </cell>
          <cell r="Q475">
            <v>0</v>
          </cell>
          <cell r="R475">
            <v>28.66</v>
          </cell>
          <cell r="S475">
            <v>22</v>
          </cell>
          <cell r="T475">
            <v>22</v>
          </cell>
          <cell r="U475">
            <v>7</v>
          </cell>
          <cell r="V475" t="str">
            <v>US</v>
          </cell>
          <cell r="W475" t="str">
            <v>Compliant</v>
          </cell>
          <cell r="X475" t="str">
            <v>https://www.amx.com/en-US/products/dgx6400-asb</v>
          </cell>
          <cell r="Y475">
            <v>473</v>
          </cell>
        </row>
        <row r="476">
          <cell r="A476" t="str">
            <v>FG1061-832-FX</v>
          </cell>
          <cell r="B476" t="str">
            <v>AMX</v>
          </cell>
          <cell r="C476" t="str">
            <v>Digital Media Switchers</v>
          </cell>
          <cell r="D476" t="str">
            <v>DGX3200-ASB-DAN</v>
          </cell>
          <cell r="E476" t="str">
            <v>AMX-ENV</v>
          </cell>
          <cell r="H476" t="str">
            <v>Enova DGX Dante Audio Switching Board Kit for 800/1600/3200</v>
          </cell>
          <cell r="I476" t="str">
            <v>Enova DGX Dante Audio Switching Board Kit for 800/1600/3200</v>
          </cell>
          <cell r="J476">
            <v>7840</v>
          </cell>
          <cell r="K476">
            <v>7840</v>
          </cell>
          <cell r="L476">
            <v>3920</v>
          </cell>
          <cell r="P476">
            <v>718878000250</v>
          </cell>
          <cell r="Q476">
            <v>0</v>
          </cell>
          <cell r="V476" t="str">
            <v>US</v>
          </cell>
          <cell r="W476" t="str">
            <v>Compliant</v>
          </cell>
          <cell r="X476" t="str">
            <v>https://www.amx.com/en-US/products/dgx3200-asb-dan</v>
          </cell>
          <cell r="Y476">
            <v>474</v>
          </cell>
        </row>
        <row r="477">
          <cell r="A477" t="str">
            <v>FG1061-864FX</v>
          </cell>
          <cell r="B477" t="str">
            <v>AMX</v>
          </cell>
          <cell r="C477" t="str">
            <v>Digital Media Switchers</v>
          </cell>
          <cell r="D477" t="str">
            <v>DGX6400-ASB-DAN</v>
          </cell>
          <cell r="E477" t="str">
            <v>AMX-ENV</v>
          </cell>
          <cell r="H477" t="str">
            <v>Enova DGX Dante Audio Switching Board Kit for 6400</v>
          </cell>
          <cell r="I477" t="str">
            <v>Enova DGX Dante Audio Switching Board Kit for 6400</v>
          </cell>
          <cell r="J477">
            <v>15680</v>
          </cell>
          <cell r="K477">
            <v>15680</v>
          </cell>
          <cell r="L477">
            <v>7840</v>
          </cell>
          <cell r="P477">
            <v>718878003961</v>
          </cell>
          <cell r="Q477">
            <v>0</v>
          </cell>
          <cell r="R477">
            <v>2</v>
          </cell>
          <cell r="S477">
            <v>16</v>
          </cell>
          <cell r="T477">
            <v>12</v>
          </cell>
          <cell r="U477">
            <v>3.5</v>
          </cell>
          <cell r="V477" t="str">
            <v>US</v>
          </cell>
          <cell r="W477" t="str">
            <v>Compliant</v>
          </cell>
          <cell r="X477" t="str">
            <v>https://www.amx.com/en-US/products/dgx6400-asb-dan</v>
          </cell>
          <cell r="Y477">
            <v>475</v>
          </cell>
        </row>
        <row r="478">
          <cell r="A478" t="str">
            <v>FG10-673-01</v>
          </cell>
          <cell r="B478" t="str">
            <v>AMX</v>
          </cell>
          <cell r="C478" t="str">
            <v>Control System Accessories</v>
          </cell>
          <cell r="D478" t="str">
            <v>CC-C13-C14</v>
          </cell>
          <cell r="E478" t="str">
            <v>AMX-DC</v>
          </cell>
          <cell r="H478" t="str">
            <v>PDU Power Cable - C13 to C14</v>
          </cell>
          <cell r="I478" t="str">
            <v>Power Cable with C14 and C13 plug types for connecting power to NXA-PDU-1508-8</v>
          </cell>
          <cell r="J478">
            <v>49.900000000000006</v>
          </cell>
          <cell r="K478">
            <v>49.900000000000006</v>
          </cell>
          <cell r="L478">
            <v>24.950000000000003</v>
          </cell>
          <cell r="P478">
            <v>718878001660</v>
          </cell>
          <cell r="Q478">
            <v>0</v>
          </cell>
          <cell r="R478">
            <v>1</v>
          </cell>
          <cell r="S478">
            <v>13</v>
          </cell>
          <cell r="T478">
            <v>4</v>
          </cell>
          <cell r="U478">
            <v>1</v>
          </cell>
          <cell r="V478" t="str">
            <v>CN</v>
          </cell>
          <cell r="W478" t="str">
            <v>Non Compliant</v>
          </cell>
          <cell r="X478" t="str">
            <v>https://www.amx.com/en-US/products/cc-c13-c14</v>
          </cell>
          <cell r="Y478">
            <v>476</v>
          </cell>
        </row>
        <row r="479">
          <cell r="A479" t="str">
            <v>FG10-673-02</v>
          </cell>
          <cell r="B479" t="str">
            <v>AMX</v>
          </cell>
          <cell r="C479" t="str">
            <v>Control System Accessories</v>
          </cell>
          <cell r="D479" t="str">
            <v>CC-C14-NEMA</v>
          </cell>
          <cell r="E479" t="str">
            <v>AMX-DC</v>
          </cell>
          <cell r="H479" t="str">
            <v>PDU Power Cable - C14 to NEMA</v>
          </cell>
          <cell r="I479" t="str">
            <v>Power Cable with C14 and NEMA plug types for connecting power to NXA-PDU-1508-8</v>
          </cell>
          <cell r="J479">
            <v>24.900000000000002</v>
          </cell>
          <cell r="K479">
            <v>24.900000000000002</v>
          </cell>
          <cell r="L479">
            <v>12.450000000000001</v>
          </cell>
          <cell r="P479">
            <v>718878001677</v>
          </cell>
          <cell r="Q479">
            <v>0</v>
          </cell>
          <cell r="R479">
            <v>1</v>
          </cell>
          <cell r="S479">
            <v>13</v>
          </cell>
          <cell r="T479">
            <v>4</v>
          </cell>
          <cell r="U479">
            <v>1</v>
          </cell>
          <cell r="V479" t="str">
            <v>CN</v>
          </cell>
          <cell r="W479" t="str">
            <v>Non Compliant</v>
          </cell>
          <cell r="X479" t="str">
            <v>https://www.amx.com/en-US/products/cc-c14-nema</v>
          </cell>
          <cell r="Y479">
            <v>477</v>
          </cell>
        </row>
        <row r="480">
          <cell r="A480" t="str">
            <v>FG1090-160FX</v>
          </cell>
          <cell r="B480" t="str">
            <v>AMX</v>
          </cell>
          <cell r="C480" t="str">
            <v>Digital Media Switchers</v>
          </cell>
          <cell r="D480" t="str">
            <v>AVX-PS-12VDC-2.5A</v>
          </cell>
          <cell r="E480" t="str">
            <v>AMX-ENV</v>
          </cell>
          <cell r="H480" t="str">
            <v>AVS-PS-12VDC-2.5A,12V 2.5A DESKTOP SPLY W/PCORD</v>
          </cell>
          <cell r="I480" t="str">
            <v>AVS-PS-12VDC-2.5A,12V 2.5A DESKTOP SPLY W/PCORD</v>
          </cell>
          <cell r="J480">
            <v>89.61</v>
          </cell>
          <cell r="K480">
            <v>89.61</v>
          </cell>
          <cell r="L480">
            <v>44.81</v>
          </cell>
          <cell r="P480">
            <v>718878001462</v>
          </cell>
          <cell r="Q480">
            <v>0</v>
          </cell>
          <cell r="R480">
            <v>1</v>
          </cell>
          <cell r="S480">
            <v>8.5</v>
          </cell>
          <cell r="T480">
            <v>6</v>
          </cell>
          <cell r="U480">
            <v>2.5</v>
          </cell>
          <cell r="V480" t="str">
            <v>MX</v>
          </cell>
          <cell r="W480" t="str">
            <v>Compliant</v>
          </cell>
          <cell r="X480">
            <v>0</v>
          </cell>
          <cell r="Y480">
            <v>478</v>
          </cell>
        </row>
        <row r="481">
          <cell r="A481" t="str">
            <v>FG1901-10</v>
          </cell>
          <cell r="B481" t="str">
            <v>AMX</v>
          </cell>
          <cell r="C481" t="str">
            <v>All-in-One Pres Switchers</v>
          </cell>
          <cell r="D481" t="str">
            <v>NCITE-813</v>
          </cell>
          <cell r="E481" t="str">
            <v>AMX-ENV</v>
          </cell>
          <cell r="G481" t="str">
            <v>Limited Quantity - REDUCED</v>
          </cell>
          <cell r="H481" t="str">
            <v>8x1:3 4K60 4:4:4 Digital Video Presentation Switcher </v>
          </cell>
          <cell r="I481" t="str">
            <v>8x1:3 4K60 4:4:4 Digital Video Presentation Switcher with HDCP 2.2, Video Scaling, Distance Transport, Advanced Windowing, DSP, Advanced Feedback Suppression</v>
          </cell>
          <cell r="J481">
            <v>5892.63</v>
          </cell>
          <cell r="K481">
            <v>2338.98</v>
          </cell>
          <cell r="L481">
            <v>1328.7</v>
          </cell>
          <cell r="P481">
            <v>718878020074</v>
          </cell>
          <cell r="Q481">
            <v>0</v>
          </cell>
          <cell r="S481">
            <v>19</v>
          </cell>
          <cell r="T481">
            <v>14</v>
          </cell>
          <cell r="U481">
            <v>1.6875</v>
          </cell>
          <cell r="V481" t="str">
            <v>MX</v>
          </cell>
          <cell r="W481" t="str">
            <v>Compliant</v>
          </cell>
          <cell r="X481" t="str">
            <v>https://www.amx.com/en-US/products/ncite-813</v>
          </cell>
          <cell r="Y481">
            <v>479</v>
          </cell>
        </row>
        <row r="482">
          <cell r="A482" t="str">
            <v>FG1901-12</v>
          </cell>
          <cell r="B482" t="str">
            <v>AMX</v>
          </cell>
          <cell r="C482" t="str">
            <v>All-in-One Pres Switchers</v>
          </cell>
          <cell r="D482" t="str">
            <v>NCITE-813A</v>
          </cell>
          <cell r="E482" t="str">
            <v>AMX-ENV</v>
          </cell>
          <cell r="G482" t="str">
            <v>Limited Quantity - REDUCED</v>
          </cell>
          <cell r="H482" t="str">
            <v>8x1:3 4K60 4:4:4 Digital Video Presentation Switcher with Amp</v>
          </cell>
          <cell r="I482" t="str">
            <v>8x1:3 4K60 4:4:4 Digital Video Presentation Switcher with HDCP 2.2, Video Scaling, Distance Transport, Advanced Windowing, DSP, Advanced Feedback Suppression, DriveCore Amplification</v>
          </cell>
          <cell r="J482">
            <v>6645.56</v>
          </cell>
          <cell r="K482">
            <v>2651.06</v>
          </cell>
          <cell r="L482">
            <v>1543.97</v>
          </cell>
          <cell r="P482">
            <v>718878020104</v>
          </cell>
          <cell r="Q482">
            <v>0</v>
          </cell>
          <cell r="S482">
            <v>19</v>
          </cell>
          <cell r="T482">
            <v>14</v>
          </cell>
          <cell r="U482">
            <v>1.6875</v>
          </cell>
          <cell r="V482" t="str">
            <v>MX</v>
          </cell>
          <cell r="W482" t="str">
            <v>Compliant</v>
          </cell>
          <cell r="X482" t="str">
            <v>https://www.amx.com/en-US/products/ncite-813a</v>
          </cell>
          <cell r="Y482">
            <v>480</v>
          </cell>
        </row>
        <row r="483">
          <cell r="A483" t="str">
            <v>FG1906-0201</v>
          </cell>
          <cell r="B483" t="str">
            <v>AMX</v>
          </cell>
          <cell r="C483" t="str">
            <v>All-in-One Pres Switchers</v>
          </cell>
          <cell r="D483" t="str">
            <v>DVX-2265-4K</v>
          </cell>
          <cell r="E483" t="str">
            <v>AMX-ENV</v>
          </cell>
          <cell r="H483" t="str">
            <v>6x2+1 4K60 4:4:4 All-In-One Presentation Switcher</v>
          </cell>
          <cell r="I483" t="str">
            <v>6x2+1 4K60 4:4:4 Digital Video Presentation Switcher with HDR, HDCP 2.2, Video Scaling, Distance Transport, DSP, Advanced Feedback Suppression, 120W DriveCore Amplification, Integrated NX Controller</v>
          </cell>
          <cell r="J483">
            <v>9224.2000000000007</v>
          </cell>
          <cell r="K483">
            <v>9224.2000000000007</v>
          </cell>
          <cell r="L483">
            <v>4612.1000000000004</v>
          </cell>
          <cell r="P483">
            <v>718878026434</v>
          </cell>
          <cell r="Q483">
            <v>0</v>
          </cell>
          <cell r="R483">
            <v>22.64</v>
          </cell>
          <cell r="S483">
            <v>17.329999999999998</v>
          </cell>
          <cell r="T483">
            <v>15</v>
          </cell>
          <cell r="U483">
            <v>3.5</v>
          </cell>
          <cell r="V483" t="str">
            <v>CN</v>
          </cell>
          <cell r="W483" t="str">
            <v>Non Compliant</v>
          </cell>
          <cell r="X483" t="str">
            <v>https://www.amx.com/en-US/products/dvx-2265-4k</v>
          </cell>
          <cell r="Y483">
            <v>481</v>
          </cell>
        </row>
        <row r="484">
          <cell r="A484" t="str">
            <v>FG1906-0401</v>
          </cell>
          <cell r="B484" t="str">
            <v>AMX</v>
          </cell>
          <cell r="C484" t="str">
            <v>All-in-One Pres Switchers</v>
          </cell>
          <cell r="D484" t="str">
            <v>DVX-3266-4K</v>
          </cell>
          <cell r="E484" t="str">
            <v>AMX-ENV</v>
          </cell>
          <cell r="H484" t="str">
            <v>8x4+2 4K60 4:4:4 All-In-One Presentation Switcher</v>
          </cell>
          <cell r="I484" t="str">
            <v>8x4+2 4K60 4:4:4 Digital Video Presentation Switcher with HDR, HDCP 2.2, Video Scaling, Distance Transport, DSP, Advanced Feedback Suppression, 120W DriveCore Amplification, Integrated NX Controller</v>
          </cell>
          <cell r="J484">
            <v>11884.6</v>
          </cell>
          <cell r="K484">
            <v>11884.6</v>
          </cell>
          <cell r="L484">
            <v>5942.3</v>
          </cell>
          <cell r="P484">
            <v>718878026458</v>
          </cell>
          <cell r="Q484">
            <v>0</v>
          </cell>
          <cell r="R484">
            <v>26.24</v>
          </cell>
          <cell r="S484">
            <v>17.329999999999998</v>
          </cell>
          <cell r="T484">
            <v>15</v>
          </cell>
          <cell r="U484">
            <v>3.5</v>
          </cell>
          <cell r="V484" t="str">
            <v>CN</v>
          </cell>
          <cell r="W484" t="str">
            <v>Non Compliant</v>
          </cell>
          <cell r="X484" t="str">
            <v>https://www.amx.com/en-US/products/dvx-3266-4k</v>
          </cell>
          <cell r="Y484">
            <v>482</v>
          </cell>
        </row>
        <row r="485">
          <cell r="A485" t="str">
            <v>FG1906-12</v>
          </cell>
          <cell r="B485" t="str">
            <v>AMX</v>
          </cell>
          <cell r="C485" t="str">
            <v>All-in-One Pres Switchers</v>
          </cell>
          <cell r="D485" t="str">
            <v>DVX-2255HD-SP</v>
          </cell>
          <cell r="E485" t="str">
            <v>AMX-ENV</v>
          </cell>
          <cell r="G485" t="str">
            <v>Limited Quantity - REDUCED</v>
          </cell>
          <cell r="H485" t="str">
            <v>6x3 All-In-One Presentation Switcher with 8 Ohms amplifier</v>
          </cell>
          <cell r="I485" t="str">
            <v>6x3 All-In-One Presentation Switchers with NX Control (Multi-Format, HDMI and DXLink Inputs) - 2x25W 8-Ohm amplifier, includes integrated NX Controller and Multi-Format Matrix Switcher DXLink Output with InstaGate Pro, SmartScale, DSP Audio Processing</v>
          </cell>
          <cell r="J485">
            <v>6633.2</v>
          </cell>
          <cell r="K485">
            <v>3573</v>
          </cell>
          <cell r="L485">
            <v>2358.6999999999998</v>
          </cell>
          <cell r="P485">
            <v>718878024768</v>
          </cell>
          <cell r="Q485">
            <v>0</v>
          </cell>
          <cell r="R485">
            <v>18.2</v>
          </cell>
          <cell r="S485">
            <v>17</v>
          </cell>
          <cell r="T485">
            <v>14</v>
          </cell>
          <cell r="U485">
            <v>5.1875</v>
          </cell>
          <cell r="V485" t="str">
            <v>MX</v>
          </cell>
          <cell r="W485" t="str">
            <v>Compliant</v>
          </cell>
          <cell r="X485" t="str">
            <v>https://www.amx.com/en-US/products/dvx-2255hd</v>
          </cell>
          <cell r="Y485">
            <v>483</v>
          </cell>
        </row>
        <row r="486">
          <cell r="A486" t="str">
            <v>FG1906-14</v>
          </cell>
          <cell r="B486" t="str">
            <v>AMX</v>
          </cell>
          <cell r="C486" t="str">
            <v>All-in-One Pres Switchers</v>
          </cell>
          <cell r="D486" t="str">
            <v>DVX-2255HD-T</v>
          </cell>
          <cell r="E486" t="str">
            <v>AMX-ENV</v>
          </cell>
          <cell r="G486" t="str">
            <v>Limited Quantity - REDUCED</v>
          </cell>
          <cell r="H486" t="str">
            <v>6x3 All-In-One Presentation Switcher with  70/100V amplifier</v>
          </cell>
          <cell r="I486" t="str">
            <v>6x3 All-In-One Presentation Switchers with NX Control (Multi-Format, HDMI and DXLink Inputs) - 75W, 70/100V amplifier, includes integrated NX Controller and Multi-Format Matrix Switcher with DXLink Output InstaGate Pro, SmartScale, DSP Audio Processing</v>
          </cell>
          <cell r="J486">
            <v>6633.2</v>
          </cell>
          <cell r="K486">
            <v>3729.01</v>
          </cell>
          <cell r="L486">
            <v>2461.6999999999998</v>
          </cell>
          <cell r="P486">
            <v>718878247556</v>
          </cell>
          <cell r="Q486">
            <v>0</v>
          </cell>
          <cell r="R486">
            <v>18.2</v>
          </cell>
          <cell r="S486">
            <v>17</v>
          </cell>
          <cell r="T486">
            <v>14</v>
          </cell>
          <cell r="U486">
            <v>5.1875</v>
          </cell>
          <cell r="V486" t="str">
            <v>MX</v>
          </cell>
          <cell r="W486" t="str">
            <v>Compliant</v>
          </cell>
          <cell r="X486" t="str">
            <v>https://www.amx.com/en-US/products/dvx-2255hd</v>
          </cell>
          <cell r="Y486">
            <v>484</v>
          </cell>
        </row>
        <row r="487">
          <cell r="A487" t="str">
            <v>FG2100-23</v>
          </cell>
          <cell r="B487" t="str">
            <v>AMX</v>
          </cell>
          <cell r="C487" t="str">
            <v>Central Controllers</v>
          </cell>
          <cell r="D487" t="str">
            <v>EXB-IRS4</v>
          </cell>
          <cell r="E487" t="str">
            <v>AMX-DC</v>
          </cell>
          <cell r="G487" t="str">
            <v>Limited Quantity</v>
          </cell>
          <cell r="H487" t="str">
            <v>4 Infrared control port expansion over Ethernet</v>
          </cell>
          <cell r="I487" t="str">
            <v>ICSLan IR/S Interface, 4 IR/S and 4 Inputs</v>
          </cell>
          <cell r="J487">
            <v>861.08</v>
          </cell>
          <cell r="K487">
            <v>861.08</v>
          </cell>
          <cell r="L487">
            <v>430.54</v>
          </cell>
          <cell r="P487">
            <v>718878230220</v>
          </cell>
          <cell r="Q487">
            <v>0</v>
          </cell>
          <cell r="R487">
            <v>1</v>
          </cell>
          <cell r="S487">
            <v>4.38</v>
          </cell>
          <cell r="T487">
            <v>5.13</v>
          </cell>
          <cell r="U487">
            <v>1</v>
          </cell>
          <cell r="V487" t="str">
            <v>MX</v>
          </cell>
          <cell r="W487" t="str">
            <v>Compliant</v>
          </cell>
          <cell r="X487" t="str">
            <v>https://www.amx.com/en-US/products/exb-irs4</v>
          </cell>
          <cell r="Y487">
            <v>485</v>
          </cell>
        </row>
        <row r="488">
          <cell r="A488" t="str">
            <v>FG2100-26</v>
          </cell>
          <cell r="B488" t="str">
            <v>AMX</v>
          </cell>
          <cell r="C488" t="str">
            <v>Central Controllers</v>
          </cell>
          <cell r="D488" t="str">
            <v>EXB-MP1</v>
          </cell>
          <cell r="E488" t="str">
            <v>AMX-DC</v>
          </cell>
          <cell r="G488" t="str">
            <v>Limited Quantity</v>
          </cell>
          <cell r="H488" t="str">
            <v>Multi-Port expansion over Ethernet</v>
          </cell>
          <cell r="I488" t="str">
            <v>ICSLan Multi-Port, 1 COM, 1 IR/S, 2 I/O, 1 IR RX</v>
          </cell>
          <cell r="J488">
            <v>861.08</v>
          </cell>
          <cell r="K488">
            <v>861.08</v>
          </cell>
          <cell r="L488">
            <v>430.54</v>
          </cell>
          <cell r="P488">
            <v>718878230336</v>
          </cell>
          <cell r="Q488">
            <v>0</v>
          </cell>
          <cell r="R488">
            <v>1</v>
          </cell>
          <cell r="S488">
            <v>3</v>
          </cell>
          <cell r="T488">
            <v>4.8099999999999996</v>
          </cell>
          <cell r="U488">
            <v>3</v>
          </cell>
          <cell r="V488" t="str">
            <v>MX</v>
          </cell>
          <cell r="W488" t="str">
            <v>Compliant</v>
          </cell>
          <cell r="X488" t="str">
            <v>https://www.amx.com/en-US/products/exb-mp1</v>
          </cell>
          <cell r="Y488">
            <v>486</v>
          </cell>
        </row>
        <row r="489">
          <cell r="A489" t="str">
            <v>FG2102-06L-BL</v>
          </cell>
          <cell r="B489" t="str">
            <v>AMX</v>
          </cell>
          <cell r="C489" t="str">
            <v>Control Pads</v>
          </cell>
          <cell r="D489" t="str">
            <v>MCP-106L-BL</v>
          </cell>
          <cell r="E489" t="str">
            <v>AMX-DC</v>
          </cell>
          <cell r="H489" t="str">
            <v>Massio™ 6-Button ControlPad - Black - Landscape</v>
          </cell>
          <cell r="I489" t="str">
            <v>Massio 6-Button Ethernet ControlPad, Landscape Black - Fits into standard 1 gang US, UK or EU back box</v>
          </cell>
          <cell r="J489">
            <v>903.31</v>
          </cell>
          <cell r="K489">
            <v>903.31</v>
          </cell>
          <cell r="L489">
            <v>451.66</v>
          </cell>
          <cell r="P489">
            <v>718878024805</v>
          </cell>
          <cell r="Q489">
            <v>0</v>
          </cell>
          <cell r="R489">
            <v>0.25</v>
          </cell>
          <cell r="S489">
            <v>3.44</v>
          </cell>
          <cell r="T489">
            <v>4.6900000000000004</v>
          </cell>
          <cell r="U489">
            <v>0.56000000000000005</v>
          </cell>
          <cell r="V489" t="str">
            <v>MX</v>
          </cell>
          <cell r="W489" t="str">
            <v>Compliant</v>
          </cell>
          <cell r="X489" t="str">
            <v>https://www.amx.com/en-US/products/mcp-106</v>
          </cell>
          <cell r="Y489">
            <v>487</v>
          </cell>
        </row>
        <row r="490">
          <cell r="A490" t="str">
            <v>FG2102-06L-W</v>
          </cell>
          <cell r="B490" t="str">
            <v>AMX</v>
          </cell>
          <cell r="C490" t="str">
            <v>Control Pads</v>
          </cell>
          <cell r="D490" t="str">
            <v>MCP-106L-WH</v>
          </cell>
          <cell r="E490" t="str">
            <v>AMX-DC</v>
          </cell>
          <cell r="H490" t="str">
            <v>Massio™ 6-Button ControlPad - White - Landscape</v>
          </cell>
          <cell r="I490" t="str">
            <v>Massio 6-Button Ethernet ControlPad, Landscape Black - Fits into standard 1 gang US, UK or EU back box</v>
          </cell>
          <cell r="J490">
            <v>903.31</v>
          </cell>
          <cell r="K490">
            <v>903.31</v>
          </cell>
          <cell r="L490">
            <v>451.66</v>
          </cell>
          <cell r="P490">
            <v>718878022863</v>
          </cell>
          <cell r="Q490">
            <v>0</v>
          </cell>
          <cell r="R490">
            <v>0.25</v>
          </cell>
          <cell r="S490">
            <v>3.44</v>
          </cell>
          <cell r="T490">
            <v>4.6900000000000004</v>
          </cell>
          <cell r="U490">
            <v>0.56000000000000005</v>
          </cell>
          <cell r="V490" t="str">
            <v>MX</v>
          </cell>
          <cell r="W490" t="str">
            <v>Compliant</v>
          </cell>
          <cell r="X490" t="str">
            <v>https://www.amx.com/en-US/products/mcp-106</v>
          </cell>
          <cell r="Y490">
            <v>488</v>
          </cell>
        </row>
        <row r="491">
          <cell r="A491" t="str">
            <v>FG2102-06P-BL</v>
          </cell>
          <cell r="B491" t="str">
            <v>AMX</v>
          </cell>
          <cell r="C491" t="str">
            <v>Control Pads</v>
          </cell>
          <cell r="D491" t="str">
            <v>MCP-106P-BL</v>
          </cell>
          <cell r="E491" t="str">
            <v>AMX-DC</v>
          </cell>
          <cell r="H491" t="str">
            <v>Massio™ 6-Button ControlPad - Black - Portrait</v>
          </cell>
          <cell r="I491" t="str">
            <v>Massio 6-Button Ethernet ControlPad, Portrait, Black - Fits into standard 1 gang US, UK or EU back box</v>
          </cell>
          <cell r="J491">
            <v>903.31</v>
          </cell>
          <cell r="K491">
            <v>903.31</v>
          </cell>
          <cell r="L491">
            <v>451.66</v>
          </cell>
          <cell r="P491">
            <v>718878024812</v>
          </cell>
          <cell r="Q491">
            <v>0</v>
          </cell>
          <cell r="R491">
            <v>0.25</v>
          </cell>
          <cell r="S491">
            <v>3.44</v>
          </cell>
          <cell r="T491">
            <v>4.6900000000000004</v>
          </cell>
          <cell r="U491">
            <v>0.56000000000000005</v>
          </cell>
          <cell r="V491" t="str">
            <v>MX</v>
          </cell>
          <cell r="W491" t="str">
            <v>Compliant</v>
          </cell>
          <cell r="X491" t="str">
            <v>https://www.amx.com/en-US/products/mcp-106</v>
          </cell>
          <cell r="Y491">
            <v>489</v>
          </cell>
        </row>
        <row r="492">
          <cell r="A492" t="str">
            <v>FG2102-06P-W</v>
          </cell>
          <cell r="B492" t="str">
            <v>AMX</v>
          </cell>
          <cell r="C492" t="str">
            <v>Control Pads</v>
          </cell>
          <cell r="D492" t="str">
            <v>MCP-106P-WH</v>
          </cell>
          <cell r="E492" t="str">
            <v>AMX-DC</v>
          </cell>
          <cell r="H492" t="str">
            <v>Massio™ 6-Button ControlPad - White - Portrait</v>
          </cell>
          <cell r="I492" t="str">
            <v>Massio 6-Button Ethernet ControlPad, Portrait, White - Fits into standard 1 gang US, UK or EU back box</v>
          </cell>
          <cell r="J492">
            <v>903.31</v>
          </cell>
          <cell r="K492">
            <v>903.31</v>
          </cell>
          <cell r="L492">
            <v>451.66</v>
          </cell>
          <cell r="P492">
            <v>718878024829</v>
          </cell>
          <cell r="Q492">
            <v>0</v>
          </cell>
          <cell r="R492">
            <v>0.25</v>
          </cell>
          <cell r="S492">
            <v>4.6900000000000004</v>
          </cell>
          <cell r="T492">
            <v>3.44</v>
          </cell>
          <cell r="U492">
            <v>0.56000000000000005</v>
          </cell>
          <cell r="V492" t="str">
            <v>MX</v>
          </cell>
          <cell r="W492" t="str">
            <v>Compliant</v>
          </cell>
          <cell r="X492" t="str">
            <v>https://www.amx.com/en-US/products/mcp-106</v>
          </cell>
          <cell r="Y492">
            <v>490</v>
          </cell>
        </row>
        <row r="493">
          <cell r="A493" t="str">
            <v>FG2102-08-BL</v>
          </cell>
          <cell r="B493" t="str">
            <v>AMX</v>
          </cell>
          <cell r="C493" t="str">
            <v>Control Pads</v>
          </cell>
          <cell r="D493" t="str">
            <v>MCP-108-BL</v>
          </cell>
          <cell r="E493" t="str">
            <v>AMX-DC</v>
          </cell>
          <cell r="H493" t="str">
            <v>Massio™ 8-Button ControlPad - Black</v>
          </cell>
          <cell r="I493" t="str">
            <v>Massio 8-Button Ethernet ControlPad with Knob, Black - Fits into standard 2 gang US, UK or EU back box</v>
          </cell>
          <cell r="J493">
            <v>1166.99</v>
          </cell>
          <cell r="K493">
            <v>1166.99</v>
          </cell>
          <cell r="L493">
            <v>583.5</v>
          </cell>
          <cell r="P493">
            <v>718878024836</v>
          </cell>
          <cell r="Q493">
            <v>0</v>
          </cell>
          <cell r="R493">
            <v>0.41</v>
          </cell>
          <cell r="S493">
            <v>4.6900000000000004</v>
          </cell>
          <cell r="T493">
            <v>6</v>
          </cell>
          <cell r="U493">
            <v>1</v>
          </cell>
          <cell r="V493" t="str">
            <v>MX</v>
          </cell>
          <cell r="W493" t="str">
            <v>Compliant</v>
          </cell>
          <cell r="X493" t="str">
            <v>https://www.amx.com/en-US/products/mcp-108</v>
          </cell>
          <cell r="Y493">
            <v>491</v>
          </cell>
        </row>
        <row r="494">
          <cell r="A494" t="str">
            <v>FG2102-08-W</v>
          </cell>
          <cell r="B494" t="str">
            <v>AMX</v>
          </cell>
          <cell r="C494" t="str">
            <v>Control Pads</v>
          </cell>
          <cell r="D494" t="str">
            <v>MCP-108-WH</v>
          </cell>
          <cell r="E494" t="str">
            <v>AMX-DC</v>
          </cell>
          <cell r="H494" t="str">
            <v>Massio™ 8-Button ControlPad - White</v>
          </cell>
          <cell r="I494" t="str">
            <v>Massio 8-Button  Ethernet ControlPad with Knob, White - Fits into standard 2 gang US, UK or EU back box</v>
          </cell>
          <cell r="J494">
            <v>1166.99</v>
          </cell>
          <cell r="K494">
            <v>1166.99</v>
          </cell>
          <cell r="L494">
            <v>583.5</v>
          </cell>
          <cell r="P494">
            <v>718878024843</v>
          </cell>
          <cell r="Q494">
            <v>0</v>
          </cell>
          <cell r="R494">
            <v>0.41</v>
          </cell>
          <cell r="S494">
            <v>4.6900000000000004</v>
          </cell>
          <cell r="T494">
            <v>6</v>
          </cell>
          <cell r="U494">
            <v>1</v>
          </cell>
          <cell r="V494" t="str">
            <v>MX</v>
          </cell>
          <cell r="W494" t="str">
            <v>Compliant</v>
          </cell>
          <cell r="X494" t="str">
            <v>https://www.amx.com/en-US/products/mcp-108</v>
          </cell>
          <cell r="Y494">
            <v>492</v>
          </cell>
        </row>
        <row r="495">
          <cell r="A495" t="str">
            <v>FG2106-01</v>
          </cell>
          <cell r="B495" t="str">
            <v>AMX</v>
          </cell>
          <cell r="C495" t="str">
            <v>Central Controllers</v>
          </cell>
          <cell r="D495" t="str">
            <v>NX-1200</v>
          </cell>
          <cell r="E495" t="str">
            <v>AMX-DC</v>
          </cell>
          <cell r="H495" t="str">
            <v>NetLinx Integrated Controller - Compact form factor</v>
          </cell>
          <cell r="I495" t="str">
            <v>NX-1200 NetLinx NX Integrated Controller with 512 MB RAM, 1600 MIPS Processor, 4 UK of FLASH, 2 Serial Ports, 2 IR Ports, 4 I/O Ports, and IPv6</v>
          </cell>
          <cell r="J495">
            <v>1465.69</v>
          </cell>
          <cell r="K495">
            <v>1465.69</v>
          </cell>
          <cell r="L495">
            <v>732.85</v>
          </cell>
          <cell r="P495">
            <v>718878024287</v>
          </cell>
          <cell r="Q495">
            <v>0</v>
          </cell>
          <cell r="R495">
            <v>1.6</v>
          </cell>
          <cell r="S495">
            <v>5.81</v>
          </cell>
          <cell r="T495">
            <v>5.13</v>
          </cell>
          <cell r="U495">
            <v>1.69</v>
          </cell>
          <cell r="V495" t="str">
            <v>MX</v>
          </cell>
          <cell r="W495" t="str">
            <v>Compliant</v>
          </cell>
          <cell r="X495" t="str">
            <v>https://www.amx.com/en-US/products/nx-1200</v>
          </cell>
          <cell r="Y495">
            <v>493</v>
          </cell>
        </row>
        <row r="496">
          <cell r="A496" t="str">
            <v>FG2106-02</v>
          </cell>
          <cell r="B496" t="str">
            <v>AMX</v>
          </cell>
          <cell r="C496" t="str">
            <v>Central Controllers</v>
          </cell>
          <cell r="D496" t="str">
            <v>NX-2200</v>
          </cell>
          <cell r="E496" t="str">
            <v>AMX-DC</v>
          </cell>
          <cell r="H496" t="str">
            <v>NetLinx Integrated Controller - 1 RU</v>
          </cell>
          <cell r="I496" t="str">
            <v>NX-2200 NetLinx NX Integrated Controller with 512 MB RAM, 1600 MIPS Processor, 8 UK of FLASH, 4 Serial Ports, 4 IR Ports, 4 I/O Ports, 4 Relays, IPv6, and Dual NIC</v>
          </cell>
          <cell r="J496">
            <v>2708.9</v>
          </cell>
          <cell r="K496">
            <v>2708.9</v>
          </cell>
          <cell r="L496">
            <v>1354.45</v>
          </cell>
          <cell r="P496">
            <v>718878024294</v>
          </cell>
          <cell r="Q496">
            <v>0</v>
          </cell>
          <cell r="R496">
            <v>6</v>
          </cell>
          <cell r="S496">
            <v>17</v>
          </cell>
          <cell r="T496">
            <v>9.1300000000000008</v>
          </cell>
          <cell r="U496">
            <v>1.8</v>
          </cell>
          <cell r="V496" t="str">
            <v>MX</v>
          </cell>
          <cell r="W496" t="str">
            <v>Compliant</v>
          </cell>
          <cell r="X496" t="str">
            <v>https://www.amx.com/en-US/products/nx-2200</v>
          </cell>
          <cell r="Y496">
            <v>494</v>
          </cell>
        </row>
        <row r="497">
          <cell r="A497" t="str">
            <v>FG2106-03</v>
          </cell>
          <cell r="B497" t="str">
            <v>AMX</v>
          </cell>
          <cell r="C497" t="str">
            <v>Central Controllers</v>
          </cell>
          <cell r="D497" t="str">
            <v>NX-3200</v>
          </cell>
          <cell r="E497" t="str">
            <v>AMX-DC</v>
          </cell>
          <cell r="H497" t="str">
            <v>NetLinx Integrated Controller - 1RU - Dual LAN</v>
          </cell>
          <cell r="I497" t="str">
            <v>NX-3200 NetLinx NX Integrated Controller with 512 MB RAM, 1600 MIPS Processor, 8 UK of FLASH, 8 Serial Ports, 8 IR Ports, 8 I/O Ports, 8 Relays,  IPv6,  and Dual NIC</v>
          </cell>
          <cell r="J497">
            <v>4183.8599999999997</v>
          </cell>
          <cell r="K497">
            <v>4183.8599999999997</v>
          </cell>
          <cell r="L497">
            <v>2091.9299999999998</v>
          </cell>
          <cell r="P497">
            <v>718878024300</v>
          </cell>
          <cell r="Q497">
            <v>0</v>
          </cell>
          <cell r="R497">
            <v>6</v>
          </cell>
          <cell r="S497">
            <v>17</v>
          </cell>
          <cell r="T497">
            <v>9.1300000000000008</v>
          </cell>
          <cell r="U497">
            <v>1.8</v>
          </cell>
          <cell r="V497" t="str">
            <v>MX</v>
          </cell>
          <cell r="W497" t="str">
            <v>Compliant</v>
          </cell>
          <cell r="X497" t="str">
            <v>https://www.amx.com/en-US/products/nx-3200</v>
          </cell>
          <cell r="Y497">
            <v>495</v>
          </cell>
        </row>
        <row r="498">
          <cell r="A498" t="str">
            <v>FG2106-04</v>
          </cell>
          <cell r="B498" t="str">
            <v>AMX</v>
          </cell>
          <cell r="C498" t="str">
            <v>Central Controllers</v>
          </cell>
          <cell r="D498" t="str">
            <v>NX-4200</v>
          </cell>
          <cell r="E498" t="str">
            <v>AMX-DC</v>
          </cell>
          <cell r="H498" t="str">
            <v>NetLinx Integrated Controller - 1RU - LCD Display</v>
          </cell>
          <cell r="I498" t="str">
            <v>NX-4200 NetLinx NX Integrated Controller with 1 UK RAM, 1600 MIPS Processor, 8 UK of FLASH, 8 Serial Ports, 8 IR Ports, 8 I/O Ports, 8 Relays, IPv6,  and Dual NIC with 4 port PoE Switch</v>
          </cell>
          <cell r="J498">
            <v>5665</v>
          </cell>
          <cell r="K498">
            <v>5665</v>
          </cell>
          <cell r="L498">
            <v>2832.5</v>
          </cell>
          <cell r="P498">
            <v>718878247990</v>
          </cell>
          <cell r="Q498">
            <v>0</v>
          </cell>
          <cell r="R498">
            <v>7.6</v>
          </cell>
          <cell r="S498">
            <v>17</v>
          </cell>
          <cell r="T498">
            <v>9.1300000000000008</v>
          </cell>
          <cell r="U498">
            <v>1.8</v>
          </cell>
          <cell r="V498" t="str">
            <v>MX</v>
          </cell>
          <cell r="W498" t="str">
            <v>Compliant</v>
          </cell>
          <cell r="X498" t="str">
            <v>https://www.amx.com/en-US/products/nx-4200</v>
          </cell>
          <cell r="Y498">
            <v>496</v>
          </cell>
        </row>
        <row r="499">
          <cell r="A499" t="str">
            <v>FG2263-05-00</v>
          </cell>
          <cell r="B499" t="str">
            <v>AMX</v>
          </cell>
          <cell r="C499" t="str">
            <v>Integration Software</v>
          </cell>
          <cell r="D499" t="str">
            <v>TPC-ITOUCH-PHONE</v>
          </cell>
          <cell r="E499">
            <v>0</v>
          </cell>
          <cell r="G499" t="str">
            <v>Partner Product</v>
          </cell>
          <cell r="H499" t="str">
            <v>Touch Panel license for iPhone. Purchase through partner only - see link</v>
          </cell>
          <cell r="I499" t="str">
            <v>TPControl application license for one Apple iPhone or iPod Touch (non-standard discount)</v>
          </cell>
          <cell r="J499" t="str">
            <v>SEE LINK</v>
          </cell>
          <cell r="K499">
            <v>0</v>
          </cell>
          <cell r="L499">
            <v>0</v>
          </cell>
          <cell r="P499">
            <v>718878034361</v>
          </cell>
          <cell r="Q499">
            <v>0</v>
          </cell>
          <cell r="V499" t="str">
            <v>IM</v>
          </cell>
          <cell r="X499" t="str">
            <v>https://store.touchpanelcontrol.com/</v>
          </cell>
          <cell r="Y499">
            <v>497</v>
          </cell>
        </row>
        <row r="500">
          <cell r="A500" t="str">
            <v>FG2263-06-00</v>
          </cell>
          <cell r="B500" t="str">
            <v>AMX</v>
          </cell>
          <cell r="C500" t="str">
            <v>Integration Software</v>
          </cell>
          <cell r="D500" t="str">
            <v>TPC-IPAD</v>
          </cell>
          <cell r="E500">
            <v>0</v>
          </cell>
          <cell r="G500" t="str">
            <v>Partner Product</v>
          </cell>
          <cell r="H500" t="str">
            <v>Touch Panel license for iPad. Purchase through partner only - see link</v>
          </cell>
          <cell r="I500" t="str">
            <v>TPControl application license for one Apple iPad (non-standard discount)</v>
          </cell>
          <cell r="J500" t="str">
            <v>SEE LINK</v>
          </cell>
          <cell r="K500">
            <v>0</v>
          </cell>
          <cell r="L500">
            <v>0</v>
          </cell>
          <cell r="P500">
            <v>718878023549</v>
          </cell>
          <cell r="Q500">
            <v>0</v>
          </cell>
          <cell r="V500" t="str">
            <v>IM</v>
          </cell>
          <cell r="X500" t="str">
            <v>https://store.touchpanelcontrol.com/</v>
          </cell>
          <cell r="Y500">
            <v>498</v>
          </cell>
        </row>
        <row r="501">
          <cell r="A501" t="str">
            <v>FG2263-07-00</v>
          </cell>
          <cell r="B501" t="str">
            <v>AMX</v>
          </cell>
          <cell r="C501" t="str">
            <v>Integration Software</v>
          </cell>
          <cell r="D501" t="str">
            <v>TPC-ANDROID</v>
          </cell>
          <cell r="E501">
            <v>0</v>
          </cell>
          <cell r="G501" t="str">
            <v>Partner Product</v>
          </cell>
          <cell r="H501" t="str">
            <v>Touch Panel license for Android Phone. Purchase through partner only - see link</v>
          </cell>
          <cell r="I501" t="str">
            <v>TPControl application license for one Android Smartphone (non-standard discount)</v>
          </cell>
          <cell r="J501" t="str">
            <v>SEE LINK</v>
          </cell>
          <cell r="K501">
            <v>0</v>
          </cell>
          <cell r="L501">
            <v>0</v>
          </cell>
          <cell r="P501">
            <v>718878023556</v>
          </cell>
          <cell r="Q501">
            <v>0</v>
          </cell>
          <cell r="V501" t="str">
            <v>IM</v>
          </cell>
          <cell r="X501" t="str">
            <v>https://store.touchpanelcontrol.com/</v>
          </cell>
          <cell r="Y501">
            <v>499</v>
          </cell>
        </row>
        <row r="502">
          <cell r="A502" t="str">
            <v>FG2263-08-00</v>
          </cell>
          <cell r="B502" t="str">
            <v>AMX</v>
          </cell>
          <cell r="C502" t="str">
            <v>Integration Software</v>
          </cell>
          <cell r="D502" t="str">
            <v>TPC-ANDROID TAB</v>
          </cell>
          <cell r="E502">
            <v>0</v>
          </cell>
          <cell r="G502" t="str">
            <v>Partner Product</v>
          </cell>
          <cell r="H502" t="str">
            <v>Touch Panel license for Android Tablet. Purchase through partner only - see link</v>
          </cell>
          <cell r="I502" t="str">
            <v>TPControl application license for one Android Tablet (non-standard discount)</v>
          </cell>
          <cell r="J502" t="str">
            <v>SEE LINK</v>
          </cell>
          <cell r="K502">
            <v>0</v>
          </cell>
          <cell r="L502">
            <v>0</v>
          </cell>
          <cell r="P502">
            <v>718878023563</v>
          </cell>
          <cell r="Q502">
            <v>0</v>
          </cell>
          <cell r="V502" t="str">
            <v>IM</v>
          </cell>
          <cell r="X502" t="str">
            <v>https://store.touchpanelcontrol.com/</v>
          </cell>
          <cell r="Y502">
            <v>500</v>
          </cell>
        </row>
        <row r="503">
          <cell r="A503" t="str">
            <v>FG2263-14-00</v>
          </cell>
          <cell r="B503" t="str">
            <v>AMX</v>
          </cell>
          <cell r="C503" t="str">
            <v>Integration Software</v>
          </cell>
          <cell r="D503" t="str">
            <v>TPC-WIN8-TAB</v>
          </cell>
          <cell r="E503">
            <v>0</v>
          </cell>
          <cell r="G503" t="str">
            <v>Partner Product</v>
          </cell>
          <cell r="H503" t="str">
            <v>Touch Panel license for Win 8/10. Purchase through partner only - see link</v>
          </cell>
          <cell r="I503" t="str">
            <v>TPControl application license for one Windows 8® PC or Tablet device (non-standard discount)</v>
          </cell>
          <cell r="J503" t="str">
            <v>SEE LINK</v>
          </cell>
          <cell r="K503">
            <v>0</v>
          </cell>
          <cell r="L503">
            <v>0</v>
          </cell>
          <cell r="P503">
            <v>718878249000</v>
          </cell>
          <cell r="Q503">
            <v>0</v>
          </cell>
          <cell r="V503" t="str">
            <v>US</v>
          </cell>
          <cell r="X503" t="str">
            <v>https://store.touchpanelcontrol.com/</v>
          </cell>
          <cell r="Y503">
            <v>501</v>
          </cell>
        </row>
        <row r="504">
          <cell r="A504" t="str">
            <v>FG2263-16-00</v>
          </cell>
          <cell r="B504" t="str">
            <v>AMX</v>
          </cell>
          <cell r="C504" t="str">
            <v>Integration Software</v>
          </cell>
          <cell r="D504" t="str">
            <v>TPC-TPI-PRO</v>
          </cell>
          <cell r="E504">
            <v>0</v>
          </cell>
          <cell r="G504" t="str">
            <v>Partner Product</v>
          </cell>
          <cell r="H504" t="str">
            <v>Presentation Interface License for Win 8/10. Purchase through partner only - see link</v>
          </cell>
          <cell r="I504" t="str">
            <v>PC Windowing &amp; Control App Software Application License</v>
          </cell>
          <cell r="J504" t="str">
            <v>SEE LINK</v>
          </cell>
          <cell r="K504">
            <v>0</v>
          </cell>
          <cell r="L504">
            <v>0</v>
          </cell>
          <cell r="P504">
            <v>718878034385</v>
          </cell>
          <cell r="Q504">
            <v>0</v>
          </cell>
          <cell r="V504" t="str">
            <v>GB</v>
          </cell>
          <cell r="X504" t="str">
            <v>https://store.touchpanelcontrol.com/</v>
          </cell>
          <cell r="Y504">
            <v>502</v>
          </cell>
        </row>
        <row r="505">
          <cell r="A505" t="str">
            <v>FG2263-21-00</v>
          </cell>
          <cell r="B505" t="str">
            <v>AMX</v>
          </cell>
          <cell r="C505" t="str">
            <v>Integration Software</v>
          </cell>
          <cell r="D505" t="str">
            <v>TPC-BYOD</v>
          </cell>
          <cell r="E505">
            <v>0</v>
          </cell>
          <cell r="G505" t="str">
            <v>Partner Product</v>
          </cell>
          <cell r="H505" t="str">
            <v>NX Controller license for BYOD. Purchase through partner only - see link</v>
          </cell>
          <cell r="I505" t="str">
            <v>BYOD (Bring Your Own Device) for AMX control systems. BYOD License provides the ability to connect any number of TPControl devices to a BYOD Licensed AMX system, whether those devices are licensed or not (non-standard discount)</v>
          </cell>
          <cell r="J505" t="str">
            <v>SEE LINK</v>
          </cell>
          <cell r="K505">
            <v>0</v>
          </cell>
          <cell r="L505">
            <v>0</v>
          </cell>
          <cell r="P505">
            <v>0</v>
          </cell>
          <cell r="Q505">
            <v>0</v>
          </cell>
          <cell r="V505" t="str">
            <v>MX</v>
          </cell>
          <cell r="X505" t="str">
            <v>https://store.touchpanelcontrol.com/</v>
          </cell>
          <cell r="Y505">
            <v>503</v>
          </cell>
        </row>
        <row r="506">
          <cell r="A506" t="str">
            <v>FG2265-06</v>
          </cell>
          <cell r="B506" t="str">
            <v>AMX</v>
          </cell>
          <cell r="C506" t="str">
            <v>Touch Panels</v>
          </cell>
          <cell r="D506" t="str">
            <v>MST-701</v>
          </cell>
          <cell r="E506" t="str">
            <v>AMX-UI</v>
          </cell>
          <cell r="G506" t="str">
            <v>Limited Quantity - REDUCED</v>
          </cell>
          <cell r="H506" t="str">
            <v>7" Modero S Tabletop Touch Panel</v>
          </cell>
          <cell r="I506" t="str">
            <v>7" Modero S Tabletop Touch Panel, features include: brilliant 24-bit color depth, PoE, VoIP, Bluetooth, USB and streaming video, 1080x600 touch panel resolution</v>
          </cell>
          <cell r="J506">
            <v>2456.5500000000002</v>
          </cell>
          <cell r="K506">
            <v>1833.25</v>
          </cell>
          <cell r="L506">
            <v>513.97</v>
          </cell>
          <cell r="P506">
            <v>718878248225</v>
          </cell>
          <cell r="Q506">
            <v>0</v>
          </cell>
          <cell r="R506">
            <v>1.4</v>
          </cell>
          <cell r="S506">
            <v>7.375</v>
          </cell>
          <cell r="T506">
            <v>4.5</v>
          </cell>
          <cell r="U506">
            <v>3.1875</v>
          </cell>
          <cell r="V506" t="str">
            <v>MX</v>
          </cell>
          <cell r="W506" t="str">
            <v>Compliant</v>
          </cell>
          <cell r="X506" t="str">
            <v>https://www.amx.com/en-US/products/mst-701</v>
          </cell>
          <cell r="Y506">
            <v>504</v>
          </cell>
        </row>
        <row r="507">
          <cell r="A507" t="str">
            <v>FG2265-08-00</v>
          </cell>
          <cell r="B507" t="str">
            <v>AMX</v>
          </cell>
          <cell r="C507" t="str">
            <v>User Interface Accessories</v>
          </cell>
          <cell r="D507" t="str">
            <v>CB-MSA-10</v>
          </cell>
          <cell r="E507" t="str">
            <v>AMX-UI</v>
          </cell>
          <cell r="H507" t="str">
            <v>Rough-in Box for 10" Touch Panels</v>
          </cell>
          <cell r="I507" t="str">
            <v>Rough-In Box &amp; Cover Plate for the 10.1" Wall-Mount Modero G5 &amp; Modero S Touch Panels.  Also fits 10.1” Acendo Book &amp; RoomBook.</v>
          </cell>
          <cell r="J507">
            <v>300</v>
          </cell>
          <cell r="K507">
            <v>300</v>
          </cell>
          <cell r="L507">
            <v>150</v>
          </cell>
          <cell r="P507">
            <v>718878022993</v>
          </cell>
          <cell r="Q507">
            <v>0</v>
          </cell>
          <cell r="R507">
            <v>1.95</v>
          </cell>
          <cell r="S507">
            <v>9.5299999999999994</v>
          </cell>
          <cell r="T507">
            <v>9.02</v>
          </cell>
          <cell r="U507">
            <v>2.2000000000000002</v>
          </cell>
          <cell r="V507" t="str">
            <v>US</v>
          </cell>
          <cell r="W507" t="str">
            <v>Compliant</v>
          </cell>
          <cell r="X507" t="str">
            <v>https://www.amx.com/en-US/products/mst-701</v>
          </cell>
          <cell r="Y507">
            <v>505</v>
          </cell>
        </row>
        <row r="508">
          <cell r="A508" t="str">
            <v>FG2265-16-00</v>
          </cell>
          <cell r="B508" t="str">
            <v>AMX</v>
          </cell>
          <cell r="C508" t="str">
            <v>User Interface Accessories</v>
          </cell>
          <cell r="D508" t="str">
            <v>MSA-STMK-10</v>
          </cell>
          <cell r="E508" t="str">
            <v>AMX-UI</v>
          </cell>
          <cell r="H508" t="str">
            <v>Secure Table Mount Kit for 10" Touch Panels</v>
          </cell>
          <cell r="I508" t="str">
            <v>Secure Table Mount Kit for the 10.1” Tabletop Modero G5 &amp; Modero S Series Touch Panels.  Securely mounts panel to a table top via a mounting plate and/or Kensington lock attachment.</v>
          </cell>
          <cell r="J508">
            <v>476.5</v>
          </cell>
          <cell r="K508">
            <v>476.5</v>
          </cell>
          <cell r="L508">
            <v>238.25</v>
          </cell>
          <cell r="P508">
            <v>718878023624</v>
          </cell>
          <cell r="Q508">
            <v>0</v>
          </cell>
          <cell r="R508">
            <v>1.65</v>
          </cell>
          <cell r="S508">
            <v>9.99</v>
          </cell>
          <cell r="T508">
            <v>4.03</v>
          </cell>
          <cell r="U508">
            <v>0.43</v>
          </cell>
          <cell r="V508" t="str">
            <v>CN</v>
          </cell>
          <cell r="W508" t="str">
            <v>Non Compliant</v>
          </cell>
          <cell r="X508" t="str">
            <v>https://www.amx.com/en-US/products/msa-stmk-10</v>
          </cell>
          <cell r="Y508">
            <v>506</v>
          </cell>
        </row>
        <row r="509">
          <cell r="A509" t="str">
            <v>FG2265-17-00</v>
          </cell>
          <cell r="B509" t="str">
            <v>AMX</v>
          </cell>
          <cell r="C509" t="str">
            <v>User Interface Accessories</v>
          </cell>
          <cell r="D509" t="str">
            <v>MSA-STMK-07</v>
          </cell>
          <cell r="E509" t="str">
            <v>AMX-UI</v>
          </cell>
          <cell r="H509" t="str">
            <v>Secure Table Mount Kit for 7" Touch Panels</v>
          </cell>
          <cell r="I509" t="str">
            <v>Secure Table Mount Kit for the 7” Tabletop Modero G5 &amp; Modero S Series Touch Panels.  Securely mounts panel to a table top via a mounting plate and/or Kensington lock attachment.</v>
          </cell>
          <cell r="J509">
            <v>464</v>
          </cell>
          <cell r="K509">
            <v>464</v>
          </cell>
          <cell r="L509">
            <v>232</v>
          </cell>
          <cell r="P509">
            <v>718878022511</v>
          </cell>
          <cell r="Q509">
            <v>0</v>
          </cell>
          <cell r="R509">
            <v>0.95</v>
          </cell>
          <cell r="S509">
            <v>7.34</v>
          </cell>
          <cell r="T509">
            <v>3.2</v>
          </cell>
          <cell r="U509">
            <v>0.43</v>
          </cell>
          <cell r="V509" t="str">
            <v>CN</v>
          </cell>
          <cell r="W509" t="str">
            <v>Non Compliant</v>
          </cell>
          <cell r="X509" t="str">
            <v>https://www.amx.com/en-US/products/msa-stmk-07</v>
          </cell>
          <cell r="Y509">
            <v>507</v>
          </cell>
        </row>
        <row r="510">
          <cell r="A510" t="str">
            <v>FG2265-21-00</v>
          </cell>
          <cell r="B510" t="str">
            <v>AMX</v>
          </cell>
          <cell r="C510" t="str">
            <v>User Interface Accessories</v>
          </cell>
          <cell r="D510" t="str">
            <v>MSA-MMK2-10</v>
          </cell>
          <cell r="E510" t="str">
            <v>AMX-UI</v>
          </cell>
          <cell r="G510" t="str">
            <v>REDUCED</v>
          </cell>
          <cell r="H510" t="str">
            <v>Multi-Mount Kit for 10" Touch Panels</v>
          </cell>
          <cell r="I510" t="str">
            <v>Multi Mount Kit for 10.1" Wall-Mount Modero G5 &amp; Modero S Series Touch Panels.  Mounts to any smooth surface including glass without drilling or cutting.</v>
          </cell>
          <cell r="J510">
            <v>455.5</v>
          </cell>
          <cell r="K510">
            <v>257.7</v>
          </cell>
          <cell r="L510">
            <v>128.85</v>
          </cell>
          <cell r="P510">
            <v>718878023648</v>
          </cell>
          <cell r="Q510">
            <v>0</v>
          </cell>
          <cell r="R510">
            <v>0.25</v>
          </cell>
          <cell r="S510">
            <v>10.039999999999999</v>
          </cell>
          <cell r="T510">
            <v>6.84</v>
          </cell>
          <cell r="U510">
            <v>0.95</v>
          </cell>
          <cell r="V510" t="str">
            <v>CN</v>
          </cell>
          <cell r="W510" t="str">
            <v>Non Compliant</v>
          </cell>
          <cell r="X510" t="str">
            <v>https://www.amx.com/en-US/products/msa-mmk2-10</v>
          </cell>
          <cell r="Y510">
            <v>508</v>
          </cell>
        </row>
        <row r="511">
          <cell r="A511" t="str">
            <v>FG2265-22-00</v>
          </cell>
          <cell r="B511" t="str">
            <v>AMX</v>
          </cell>
          <cell r="C511" t="str">
            <v>User Interface Accessories</v>
          </cell>
          <cell r="D511" t="str">
            <v>MSA-MMK2-07</v>
          </cell>
          <cell r="E511" t="str">
            <v>AMX-UI</v>
          </cell>
          <cell r="H511" t="str">
            <v>Multi-Mount Kit for 7" Touch Panels</v>
          </cell>
          <cell r="I511" t="str">
            <v>Multi Mount Kit for 7" Wall-Mount Modero G5 &amp; Modero S Series Touch Panels.  Mounts to any smooth surface including glass without drilling or cutting.</v>
          </cell>
          <cell r="J511">
            <v>272.60000000000002</v>
          </cell>
          <cell r="K511">
            <v>272.60000000000002</v>
          </cell>
          <cell r="L511">
            <v>136.30000000000001</v>
          </cell>
          <cell r="P511">
            <v>718878023006</v>
          </cell>
          <cell r="Q511">
            <v>0</v>
          </cell>
          <cell r="R511">
            <v>0.1</v>
          </cell>
          <cell r="S511">
            <v>7.38</v>
          </cell>
          <cell r="T511">
            <v>4.88</v>
          </cell>
          <cell r="U511">
            <v>0.91</v>
          </cell>
          <cell r="V511" t="str">
            <v>CN</v>
          </cell>
          <cell r="W511" t="str">
            <v>Non Compliant</v>
          </cell>
          <cell r="X511" t="str">
            <v>https://www.amx.com/en-US/products/msa-mmk2-07</v>
          </cell>
          <cell r="Y511">
            <v>509</v>
          </cell>
        </row>
        <row r="512">
          <cell r="A512" t="str">
            <v>FG2265-31</v>
          </cell>
          <cell r="B512" t="str">
            <v>AMX</v>
          </cell>
          <cell r="C512" t="str">
            <v>Touch Panels</v>
          </cell>
          <cell r="D512" t="str">
            <v>MSD-1001-L2</v>
          </cell>
          <cell r="E512" t="str">
            <v>AMX-UI</v>
          </cell>
          <cell r="G512" t="str">
            <v>Limited Quantity - REDUCED</v>
          </cell>
          <cell r="H512" t="str">
            <v>10" Modero S Wall-Mount Touch Panel</v>
          </cell>
          <cell r="I512" t="str">
            <v>10.1" Modero S Wall Landscape Mount Touch Panel, features include: room availability bar, brilliant 24-bit color depth, PoE, VoIP, Bluetooth, USB and streaming video, 1280x800 touch panel resolution</v>
          </cell>
          <cell r="J512">
            <v>3203.3</v>
          </cell>
          <cell r="K512">
            <v>1090.71</v>
          </cell>
          <cell r="L512">
            <v>719.97</v>
          </cell>
          <cell r="P512">
            <v>718878024188</v>
          </cell>
          <cell r="Q512">
            <v>0</v>
          </cell>
          <cell r="R512">
            <v>1.95</v>
          </cell>
          <cell r="S512">
            <v>10.0625</v>
          </cell>
          <cell r="T512">
            <v>6.8125</v>
          </cell>
          <cell r="U512">
            <v>2</v>
          </cell>
          <cell r="V512" t="str">
            <v>MX</v>
          </cell>
          <cell r="W512" t="str">
            <v>Compliant</v>
          </cell>
          <cell r="X512" t="str">
            <v>https://www.amx.com/en-US/products/msd-1001</v>
          </cell>
          <cell r="Y512">
            <v>510</v>
          </cell>
        </row>
        <row r="513">
          <cell r="A513" t="str">
            <v>FG2265-35-00</v>
          </cell>
          <cell r="B513" t="str">
            <v>AMX</v>
          </cell>
          <cell r="C513" t="str">
            <v>User Interface Accessories</v>
          </cell>
          <cell r="D513" t="str">
            <v>MSA-AMK2-07</v>
          </cell>
          <cell r="E513" t="str">
            <v>AMX-UI</v>
          </cell>
          <cell r="H513" t="str">
            <v>Any-Mount Kit for 7" Touch Panels</v>
          </cell>
          <cell r="I513" t="str">
            <v>Any Mount Kit for 7" Wall-Mount Modero G5 &amp; Modero S Touch Panels.  Mounts to standard sized single &amp; double gang boxes in the US, EU, UK and Australia.</v>
          </cell>
          <cell r="J513">
            <v>273.40000000000003</v>
          </cell>
          <cell r="K513">
            <v>273.40000000000003</v>
          </cell>
          <cell r="L513">
            <v>136.70000000000002</v>
          </cell>
          <cell r="P513">
            <v>718878023679</v>
          </cell>
          <cell r="Q513">
            <v>0</v>
          </cell>
          <cell r="R513">
            <v>0.1</v>
          </cell>
          <cell r="S513">
            <v>7.38</v>
          </cell>
          <cell r="T513">
            <v>4.88</v>
          </cell>
          <cell r="U513">
            <v>0.91</v>
          </cell>
          <cell r="V513" t="str">
            <v>CN</v>
          </cell>
          <cell r="W513" t="str">
            <v>Compliant</v>
          </cell>
          <cell r="X513" t="str">
            <v>https://www.amx.com/en-US/products/msa-amk2-07</v>
          </cell>
          <cell r="Y513">
            <v>511</v>
          </cell>
        </row>
        <row r="514">
          <cell r="A514" t="str">
            <v>FG2265-36-00</v>
          </cell>
          <cell r="B514" t="str">
            <v>AMX</v>
          </cell>
          <cell r="C514" t="str">
            <v>User Interface Accessories</v>
          </cell>
          <cell r="D514" t="str">
            <v>MSA-AMK2-10</v>
          </cell>
          <cell r="E514" t="str">
            <v>AMX-UI</v>
          </cell>
          <cell r="H514" t="str">
            <v>Any-Mount Kit for 10" Touch Panels</v>
          </cell>
          <cell r="I514" t="str">
            <v>The MSA-AMK-10 Any Mount Kit is designed to mount the 10.1" Modero S Wall Mount Touch Panel to standard sized single and double gang boxes in the US, EU, UK and Australia, compatible with MSD-1001-L2 (FG2265-31) and ACB-2110 (FG4221-10)</v>
          </cell>
          <cell r="J514">
            <v>245</v>
          </cell>
          <cell r="K514">
            <v>245</v>
          </cell>
          <cell r="L514">
            <v>122.5</v>
          </cell>
          <cell r="P514">
            <v>718878001400</v>
          </cell>
          <cell r="Q514">
            <v>0</v>
          </cell>
          <cell r="R514">
            <v>0.25</v>
          </cell>
          <cell r="S514">
            <v>9.76</v>
          </cell>
          <cell r="T514">
            <v>6.53</v>
          </cell>
          <cell r="U514">
            <v>0.98</v>
          </cell>
          <cell r="V514" t="str">
            <v>US</v>
          </cell>
          <cell r="W514" t="str">
            <v>Compliant</v>
          </cell>
          <cell r="X514" t="str">
            <v>https://www.amx.com/en-US/products/msa-amk2-10</v>
          </cell>
          <cell r="Y514">
            <v>512</v>
          </cell>
        </row>
        <row r="515">
          <cell r="A515" t="str">
            <v>FG3004-02</v>
          </cell>
          <cell r="B515" t="str">
            <v>AMX</v>
          </cell>
          <cell r="C515" t="str">
            <v>Integration Software</v>
          </cell>
          <cell r="D515" t="str">
            <v>RMS-ENT-SCH</v>
          </cell>
          <cell r="E515" t="str">
            <v>AMX-SFT</v>
          </cell>
          <cell r="H515" t="str">
            <v>RMS Enterprise Scheduling License</v>
          </cell>
          <cell r="I515" t="str">
            <v>RMS Enterprise Scheduler assists attendees in locating meeting rooms by displaying the scheduled appointments on a touch screen in the meeting room and adjacent room entrances, and it eliminates delays in meeting start times by allowing room technologies</v>
          </cell>
          <cell r="J515">
            <v>0</v>
          </cell>
          <cell r="K515">
            <v>0</v>
          </cell>
          <cell r="L515">
            <v>0.01</v>
          </cell>
          <cell r="P515">
            <v>718878026236</v>
          </cell>
          <cell r="Q515">
            <v>0</v>
          </cell>
          <cell r="V515" t="str">
            <v>US</v>
          </cell>
          <cell r="W515" t="str">
            <v>Compliant</v>
          </cell>
          <cell r="X515" t="str">
            <v>https://www.amx.com/en-US/products/rms-ent</v>
          </cell>
          <cell r="Y515">
            <v>513</v>
          </cell>
        </row>
        <row r="516">
          <cell r="A516" t="str">
            <v>FG3004-1000K</v>
          </cell>
          <cell r="B516" t="str">
            <v>AMX</v>
          </cell>
          <cell r="C516" t="str">
            <v>Integration Software</v>
          </cell>
          <cell r="D516" t="str">
            <v>RMS-ENT</v>
          </cell>
          <cell r="E516" t="str">
            <v>AMX-SFT</v>
          </cell>
          <cell r="H516" t="str">
            <v>RMS Enterprise 1000 Asset License</v>
          </cell>
          <cell r="I516" t="str">
            <v>RMS Enterprise 1000 Location Licenses, Server License not included (non-standard discount)</v>
          </cell>
          <cell r="J516">
            <v>9415</v>
          </cell>
          <cell r="K516">
            <v>9415</v>
          </cell>
          <cell r="L516">
            <v>7061.25</v>
          </cell>
          <cell r="P516">
            <v>718878024966</v>
          </cell>
          <cell r="Q516">
            <v>0</v>
          </cell>
          <cell r="V516" t="str">
            <v>US</v>
          </cell>
          <cell r="W516" t="str">
            <v>Compliant</v>
          </cell>
          <cell r="X516" t="str">
            <v>https://www.amx.com/en-US/products/rms-ent</v>
          </cell>
          <cell r="Y516">
            <v>514</v>
          </cell>
        </row>
        <row r="517">
          <cell r="A517" t="str">
            <v>FG3004-31</v>
          </cell>
          <cell r="B517" t="str">
            <v>AMX</v>
          </cell>
          <cell r="C517" t="str">
            <v>Integration Software</v>
          </cell>
          <cell r="D517" t="str">
            <v>RMS-SCH-EWS</v>
          </cell>
          <cell r="E517" t="str">
            <v>AMX-SFT</v>
          </cell>
          <cell r="H517" t="str">
            <v>Exchange/O365 Scheduling Plugin for RMS</v>
          </cell>
          <cell r="I517" t="str">
            <v>RMS Enterprise Interface for Microsoft Exchange Web Services (EWS), utilizes Microsoft’s Exchange Web Services API to communicate with Exchange 2010 servers, available for download in the AMX Tech Center on AMX.com</v>
          </cell>
          <cell r="J517">
            <v>0.01</v>
          </cell>
          <cell r="K517">
            <v>0.01</v>
          </cell>
          <cell r="L517">
            <v>0.01</v>
          </cell>
          <cell r="P517">
            <v>718878024973</v>
          </cell>
          <cell r="Q517">
            <v>0</v>
          </cell>
          <cell r="V517" t="str">
            <v>MX</v>
          </cell>
          <cell r="W517" t="str">
            <v>Compliant</v>
          </cell>
          <cell r="X517" t="str">
            <v>https://www.amx.com/en-US/products/rms-ent</v>
          </cell>
          <cell r="Y517">
            <v>515</v>
          </cell>
        </row>
        <row r="518">
          <cell r="A518" t="str">
            <v>FG3004-K</v>
          </cell>
          <cell r="B518" t="str">
            <v>AMX</v>
          </cell>
          <cell r="C518" t="str">
            <v>Integration Software</v>
          </cell>
          <cell r="D518" t="str">
            <v>RMS-ENT</v>
          </cell>
          <cell r="E518" t="str">
            <v>AMX-SFT</v>
          </cell>
          <cell r="H518" t="str">
            <v>RMS Enterprise Asset Monitoring Server</v>
          </cell>
          <cell r="I518" t="str">
            <v>RMS Enterprise Server, 1000 Location Licenses and 3 Year Maintenance (non-standard discount)</v>
          </cell>
          <cell r="J518">
            <v>9415</v>
          </cell>
          <cell r="K518">
            <v>9415</v>
          </cell>
          <cell r="L518">
            <v>7061.25</v>
          </cell>
          <cell r="P518">
            <v>718878243886</v>
          </cell>
          <cell r="Q518">
            <v>0</v>
          </cell>
          <cell r="V518" t="str">
            <v>US</v>
          </cell>
          <cell r="W518" t="str">
            <v>Compliant</v>
          </cell>
          <cell r="X518" t="str">
            <v>https://www.amx.com/en-US/products/rms-ent</v>
          </cell>
          <cell r="Y518">
            <v>516</v>
          </cell>
        </row>
        <row r="519">
          <cell r="A519" t="str">
            <v>FG3004-KE</v>
          </cell>
          <cell r="B519" t="str">
            <v>AMX</v>
          </cell>
          <cell r="C519" t="str">
            <v>Integration Software</v>
          </cell>
          <cell r="D519" t="str">
            <v>RMS-ENT-SMA</v>
          </cell>
          <cell r="E519" t="str">
            <v>AMX-SFT</v>
          </cell>
          <cell r="H519" t="str">
            <v>RMS Enterprise Software Maintenance Agreement</v>
          </cell>
          <cell r="I519" t="str">
            <v>RMS Software Maintenance Agreement Renewal</v>
          </cell>
          <cell r="J519">
            <v>3135</v>
          </cell>
          <cell r="K519">
            <v>3135</v>
          </cell>
          <cell r="L519">
            <v>2351.25</v>
          </cell>
          <cell r="P519">
            <v>718878024997</v>
          </cell>
          <cell r="Q519">
            <v>0</v>
          </cell>
          <cell r="V519" t="str">
            <v>US</v>
          </cell>
          <cell r="W519" t="str">
            <v>Compliant</v>
          </cell>
          <cell r="X519" t="str">
            <v>https://www.amx.com/en-US/products/rms-ent</v>
          </cell>
          <cell r="Y519">
            <v>517</v>
          </cell>
        </row>
        <row r="520">
          <cell r="A520" t="str">
            <v>FG3201-60-00</v>
          </cell>
          <cell r="B520" t="str">
            <v>AMX</v>
          </cell>
          <cell r="C520" t="str">
            <v>Networked AV</v>
          </cell>
          <cell r="D520" t="str">
            <v>NMX-VRK</v>
          </cell>
          <cell r="E520" t="str">
            <v>AMX-NM</v>
          </cell>
          <cell r="H520" t="str">
            <v>V Style Rack Mounting Shelf, 12" Depth</v>
          </cell>
          <cell r="I520" t="str">
            <v>NMX-VRK Rack Mount Shelf is designed for use with NMX-ENC H.264 Encoders with Record</v>
          </cell>
          <cell r="J520">
            <v>390</v>
          </cell>
          <cell r="K520">
            <v>390</v>
          </cell>
          <cell r="L520">
            <v>195</v>
          </cell>
          <cell r="P520">
            <v>718878023013</v>
          </cell>
          <cell r="Q520">
            <v>0</v>
          </cell>
          <cell r="R520">
            <v>2</v>
          </cell>
          <cell r="S520">
            <v>12</v>
          </cell>
          <cell r="T520">
            <v>19</v>
          </cell>
          <cell r="U520">
            <v>1.72</v>
          </cell>
          <cell r="V520" t="str">
            <v>US</v>
          </cell>
          <cell r="W520" t="str">
            <v>Compliant</v>
          </cell>
          <cell r="X520" t="str">
            <v>https://www.amx.com/en-US/products/nmx-vrk</v>
          </cell>
          <cell r="Y520">
            <v>518</v>
          </cell>
        </row>
        <row r="521">
          <cell r="A521" t="str">
            <v>FG4221-10</v>
          </cell>
          <cell r="B521" t="str">
            <v>AMX</v>
          </cell>
          <cell r="C521" t="str">
            <v xml:space="preserve">Scheduling Panels </v>
          </cell>
          <cell r="D521" t="str">
            <v>ACB-2110</v>
          </cell>
          <cell r="E521" t="str">
            <v>AMX-UI</v>
          </cell>
          <cell r="G521" t="str">
            <v>Limited Quantity - REDUCED</v>
          </cell>
          <cell r="H521" t="str">
            <v>10" Acendo Book scheduling touch panel</v>
          </cell>
          <cell r="I521" t="str">
            <v>The ACB-2110 AMX Acendo Book 10.1” Touch Panel is a standalone scheduling panel that integrates directly with room scheduling software like Microsoft Exchange, Office 365, Google Calendar and IBM/Lotus Notes</v>
          </cell>
          <cell r="J521">
            <v>3061.78</v>
          </cell>
          <cell r="K521">
            <v>1074.58</v>
          </cell>
          <cell r="L521">
            <v>647.87</v>
          </cell>
          <cell r="P521">
            <v>718878022832</v>
          </cell>
          <cell r="Q521">
            <v>0</v>
          </cell>
          <cell r="R521">
            <v>1.95</v>
          </cell>
          <cell r="S521">
            <v>10.0625</v>
          </cell>
          <cell r="T521">
            <v>6.8125</v>
          </cell>
          <cell r="U521">
            <v>2</v>
          </cell>
          <cell r="V521" t="str">
            <v>MX</v>
          </cell>
          <cell r="W521" t="str">
            <v>Compliant</v>
          </cell>
          <cell r="X521" t="str">
            <v>https://www.amx.com/en-US/products/acb-2110</v>
          </cell>
          <cell r="Y521">
            <v>519</v>
          </cell>
        </row>
        <row r="522">
          <cell r="A522" t="str">
            <v>FG423-30</v>
          </cell>
          <cell r="B522" t="str">
            <v>AMX</v>
          </cell>
          <cell r="C522" t="str">
            <v>Control System Accessories</v>
          </cell>
          <cell r="D522" t="str">
            <v>PS3.0</v>
          </cell>
          <cell r="E522" t="str">
            <v>AMX-DC</v>
          </cell>
          <cell r="H522" t="str">
            <v>Power Supply - 12VDC 3.0A 1.3mm Barrel Connector</v>
          </cell>
          <cell r="I522" t="str">
            <v>The PS3.0 power supply provides 3.0 A of DC power for the MVP-5200i Modero Touch Panel and other NetLinx devices. This is  a Class 1 power supply which is CE approved and UL listed. The PS3.0 comes with an 0.43-inch (11mm) 1.3 mm barrel-plug.</v>
          </cell>
          <cell r="J522">
            <v>206</v>
          </cell>
          <cell r="K522">
            <v>206</v>
          </cell>
          <cell r="L522">
            <v>103</v>
          </cell>
          <cell r="P522">
            <v>718878007532</v>
          </cell>
          <cell r="Q522">
            <v>0</v>
          </cell>
          <cell r="R522">
            <v>0.35</v>
          </cell>
          <cell r="S522">
            <v>3.88</v>
          </cell>
          <cell r="T522">
            <v>1.75</v>
          </cell>
          <cell r="U522">
            <v>1.25</v>
          </cell>
          <cell r="V522" t="str">
            <v>CN</v>
          </cell>
          <cell r="W522" t="str">
            <v>Non Compliant</v>
          </cell>
          <cell r="X522" t="str">
            <v>https://www.amx.com/en-US/products/ps3-0</v>
          </cell>
          <cell r="Y522">
            <v>520</v>
          </cell>
        </row>
        <row r="523">
          <cell r="A523" t="str">
            <v>FG423-48</v>
          </cell>
          <cell r="B523" t="str">
            <v>AMX</v>
          </cell>
          <cell r="C523" t="str">
            <v>Power Supply</v>
          </cell>
          <cell r="D523" t="str">
            <v>PSR5.4</v>
          </cell>
          <cell r="E523" t="str">
            <v>AMX-DC</v>
          </cell>
          <cell r="H523" t="str">
            <v>Power Supply - 12VDC 5.4A 1x 3.5mm Phoenix Connector, Retention Screws</v>
          </cell>
          <cell r="I523" t="str">
            <v>PSR5.4, Power Supply, 12 VDC, 5.4 A Power Supply with 3.5 mm Phoenix Connector with Retention Screws</v>
          </cell>
          <cell r="J523">
            <v>213.10000000000002</v>
          </cell>
          <cell r="K523">
            <v>213.10000000000002</v>
          </cell>
          <cell r="L523">
            <v>106.55000000000001</v>
          </cell>
          <cell r="P523">
            <v>718878022917</v>
          </cell>
          <cell r="Q523">
            <v>0</v>
          </cell>
          <cell r="R523">
            <v>1.1000000000000001</v>
          </cell>
          <cell r="S523">
            <v>4.5</v>
          </cell>
          <cell r="T523">
            <v>2</v>
          </cell>
          <cell r="U523">
            <v>1.25</v>
          </cell>
          <cell r="V523" t="str">
            <v>CN</v>
          </cell>
          <cell r="W523" t="str">
            <v>Non Compliant</v>
          </cell>
          <cell r="X523" t="str">
            <v>https://www.amx.com/en-US/products/psr5-4</v>
          </cell>
          <cell r="Y523">
            <v>521</v>
          </cell>
        </row>
        <row r="524">
          <cell r="A524" t="str">
            <v>FG423-49</v>
          </cell>
          <cell r="B524" t="str">
            <v>AMX</v>
          </cell>
          <cell r="C524" t="str">
            <v>Power Supply</v>
          </cell>
          <cell r="D524" t="str">
            <v>PSR7-V</v>
          </cell>
          <cell r="E524" t="str">
            <v>AMX-DC</v>
          </cell>
          <cell r="H524" t="str">
            <v>Power Supply - 12VDC 5.5A 3x 3.5mm Phoenix Connectors, Retention Screws</v>
          </cell>
          <cell r="I524" t="str">
            <v>PSR7-V 12 VDC, 5.5 A Power Supply</v>
          </cell>
          <cell r="J524">
            <v>698.2</v>
          </cell>
          <cell r="K524">
            <v>698.2</v>
          </cell>
          <cell r="L524">
            <v>349.1</v>
          </cell>
          <cell r="P524">
            <v>718878026298</v>
          </cell>
          <cell r="Q524">
            <v>0</v>
          </cell>
          <cell r="R524">
            <v>1.45</v>
          </cell>
          <cell r="S524">
            <v>5.63</v>
          </cell>
          <cell r="T524">
            <v>5.13</v>
          </cell>
          <cell r="U524">
            <v>1.63</v>
          </cell>
          <cell r="V524" t="str">
            <v>CN</v>
          </cell>
          <cell r="W524" t="str">
            <v>Non Compliant</v>
          </cell>
          <cell r="X524" t="str">
            <v>https://www.amx.com/en-US/products/psr7-v</v>
          </cell>
          <cell r="Y524">
            <v>522</v>
          </cell>
        </row>
        <row r="525">
          <cell r="A525" t="str">
            <v>FG423-83</v>
          </cell>
          <cell r="B525" t="str">
            <v>AMX</v>
          </cell>
          <cell r="C525" t="str">
            <v>Control System Accessories</v>
          </cell>
          <cell r="D525" t="str">
            <v>PS-POE-AF-TC</v>
          </cell>
          <cell r="E525" t="str">
            <v>AMX-UI</v>
          </cell>
          <cell r="H525" t="str">
            <v>PoE Injector - 802.3af</v>
          </cell>
          <cell r="I525" t="str">
            <v>PoE Injector transmits both power and data through a single cable to a remotely located Power-over-Ethernet enabled device</v>
          </cell>
          <cell r="J525">
            <v>173.70000000000002</v>
          </cell>
          <cell r="K525">
            <v>173.70000000000002</v>
          </cell>
          <cell r="L525">
            <v>86.850000000000009</v>
          </cell>
          <cell r="P525">
            <v>718878244333</v>
          </cell>
          <cell r="Q525">
            <v>0</v>
          </cell>
          <cell r="R525">
            <v>0.44</v>
          </cell>
          <cell r="S525">
            <v>5.25</v>
          </cell>
          <cell r="T525">
            <v>2.13</v>
          </cell>
          <cell r="U525">
            <v>1.44</v>
          </cell>
          <cell r="V525" t="str">
            <v>CN</v>
          </cell>
          <cell r="W525" t="str">
            <v>Non Compliant</v>
          </cell>
          <cell r="X525" t="str">
            <v>https://www.amx.com/en-US/products/ps-poe-af-tc</v>
          </cell>
          <cell r="Y525">
            <v>523</v>
          </cell>
        </row>
        <row r="526">
          <cell r="A526" t="str">
            <v>FG423-84</v>
          </cell>
          <cell r="B526" t="str">
            <v>AMX</v>
          </cell>
          <cell r="C526" t="str">
            <v>Control System Accessories</v>
          </cell>
          <cell r="D526" t="str">
            <v>PS-POE-AT-TC</v>
          </cell>
          <cell r="E526" t="str">
            <v>AMX-UI</v>
          </cell>
          <cell r="H526" t="str">
            <v>PoE Injector - 802.3at</v>
          </cell>
          <cell r="I526" t="str">
            <v>High Power PoE Injector for DXLink Twisted Pair TX/RX and MVP-9000i, 802.3AT Compliant</v>
          </cell>
          <cell r="J526">
            <v>272.90000000000003</v>
          </cell>
          <cell r="K526">
            <v>272.90000000000003</v>
          </cell>
          <cell r="L526">
            <v>136.45000000000002</v>
          </cell>
          <cell r="P526">
            <v>718878246665</v>
          </cell>
          <cell r="Q526">
            <v>0</v>
          </cell>
          <cell r="R526">
            <v>0.44</v>
          </cell>
          <cell r="S526">
            <v>5.25</v>
          </cell>
          <cell r="T526">
            <v>2.13</v>
          </cell>
          <cell r="U526">
            <v>1.44</v>
          </cell>
          <cell r="V526" t="str">
            <v>CN</v>
          </cell>
          <cell r="W526" t="str">
            <v>Non Compliant</v>
          </cell>
          <cell r="X526" t="str">
            <v>https://www.amx.com/en-US/products/ps-poe-at-tc</v>
          </cell>
          <cell r="Y526">
            <v>524</v>
          </cell>
        </row>
        <row r="527">
          <cell r="A527" t="str">
            <v>FG515</v>
          </cell>
          <cell r="B527" t="str">
            <v>AMX</v>
          </cell>
          <cell r="C527" t="str">
            <v>Central Controllers</v>
          </cell>
          <cell r="D527" t="str">
            <v>AC-RK</v>
          </cell>
          <cell r="E527" t="str">
            <v>AMX-DC</v>
          </cell>
          <cell r="H527" t="str">
            <v>Rack mount for AXB and NMS devices</v>
          </cell>
          <cell r="I527" t="str">
            <v>Accessory Rack Kit holds up to three NetLinx modules and measures only one rack unit in height</v>
          </cell>
          <cell r="J527">
            <v>105</v>
          </cell>
          <cell r="K527">
            <v>105</v>
          </cell>
          <cell r="L527">
            <v>52.5</v>
          </cell>
          <cell r="P527">
            <v>718878007617</v>
          </cell>
          <cell r="Q527">
            <v>0</v>
          </cell>
          <cell r="R527">
            <v>0.5</v>
          </cell>
          <cell r="S527">
            <v>1.75</v>
          </cell>
          <cell r="T527">
            <v>19</v>
          </cell>
          <cell r="U527">
            <v>0.5</v>
          </cell>
          <cell r="V527" t="str">
            <v>US</v>
          </cell>
          <cell r="W527" t="str">
            <v>Compliant</v>
          </cell>
          <cell r="X527" t="str">
            <v>https://www.amx.com/en-US/products/ac-rk</v>
          </cell>
          <cell r="Y527">
            <v>525</v>
          </cell>
        </row>
        <row r="528">
          <cell r="A528" t="str">
            <v>FG552-22</v>
          </cell>
          <cell r="B528" t="str">
            <v>AMX</v>
          </cell>
          <cell r="C528" t="str">
            <v>Architectural Connectivity</v>
          </cell>
          <cell r="D528" t="str">
            <v>HPX-AV102-DVI+A</v>
          </cell>
          <cell r="E528" t="str">
            <v>AMX-ENV</v>
          </cell>
          <cell r="G528" t="str">
            <v>Limited Quantity</v>
          </cell>
          <cell r="H528" t="str">
            <v>DVI module for Hydraport</v>
          </cell>
          <cell r="I528" t="str">
            <v>The HPX-AV102-DVI+A, DVI with Stereo Module with Integrated Cables, provides DVI video plus stereo audio connectivity to the Hydraport HPX-600,900,1200 and 1600 Connection Ports</v>
          </cell>
          <cell r="J528">
            <v>205</v>
          </cell>
          <cell r="K528">
            <v>205</v>
          </cell>
          <cell r="L528">
            <v>100.94</v>
          </cell>
          <cell r="P528">
            <v>718878244777</v>
          </cell>
          <cell r="Q528">
            <v>0</v>
          </cell>
          <cell r="R528">
            <v>0.35</v>
          </cell>
          <cell r="S528">
            <v>2.0499999999999998</v>
          </cell>
          <cell r="T528">
            <v>1</v>
          </cell>
          <cell r="U528">
            <v>78.75</v>
          </cell>
          <cell r="V528" t="str">
            <v>TW</v>
          </cell>
          <cell r="W528" t="str">
            <v>Compliant</v>
          </cell>
          <cell r="X528" t="str">
            <v>https://www.amx.com/en-US/products/hpx-av101-dvi-plusa</v>
          </cell>
          <cell r="Y528">
            <v>526</v>
          </cell>
        </row>
        <row r="529">
          <cell r="A529" t="str">
            <v>FG552-24</v>
          </cell>
          <cell r="B529" t="str">
            <v>AMX</v>
          </cell>
          <cell r="C529" t="str">
            <v>Architectural Connectivity</v>
          </cell>
          <cell r="D529" t="str">
            <v>HPX-AV101-HDMI</v>
          </cell>
          <cell r="E529" t="str">
            <v>AMX-ENV</v>
          </cell>
          <cell r="H529" t="str">
            <v>HDMI module for Hydraport</v>
          </cell>
          <cell r="I529" t="str">
            <v>HPX-AV101-HDMI, Single HDMI Module with Integrated Cable, provides an HDMI pass-through connection to Hydraport HPX-600,900,1200 and 1600 Connection Ports</v>
          </cell>
          <cell r="J529">
            <v>225</v>
          </cell>
          <cell r="K529">
            <v>225</v>
          </cell>
          <cell r="L529">
            <v>111.88</v>
          </cell>
          <cell r="P529">
            <v>718878007839</v>
          </cell>
          <cell r="Q529">
            <v>0</v>
          </cell>
          <cell r="R529">
            <v>0.35</v>
          </cell>
          <cell r="S529">
            <v>2.0499999999999998</v>
          </cell>
          <cell r="T529">
            <v>1</v>
          </cell>
          <cell r="U529">
            <v>78.75</v>
          </cell>
          <cell r="V529" t="str">
            <v>TW</v>
          </cell>
          <cell r="W529" t="str">
            <v>Compliant</v>
          </cell>
          <cell r="X529" t="str">
            <v>https://www.amx.com/en-US/products/hpx-av101-hdmi</v>
          </cell>
          <cell r="Y529">
            <v>527</v>
          </cell>
        </row>
        <row r="530">
          <cell r="A530" t="str">
            <v>FG552-25</v>
          </cell>
          <cell r="B530" t="str">
            <v>AMX</v>
          </cell>
          <cell r="C530" t="str">
            <v>Architectural Connectivity</v>
          </cell>
          <cell r="D530" t="str">
            <v>HPX-AV102-RGB+A</v>
          </cell>
          <cell r="E530" t="str">
            <v>AMX-ENV</v>
          </cell>
          <cell r="G530" t="str">
            <v>Limited Quantity</v>
          </cell>
          <cell r="H530" t="str">
            <v>VGA module for Hydraport</v>
          </cell>
          <cell r="I530" t="str">
            <v>HPX-AV102-RGB+A,VGA with Stereo Module with Integrated Cables, provides RUKHV Video with stereo audio pass-through connection to Hydraport HPX-600,900,1200 and 1600 Connection Ports</v>
          </cell>
          <cell r="J530">
            <v>170</v>
          </cell>
          <cell r="K530">
            <v>170</v>
          </cell>
          <cell r="L530">
            <v>85</v>
          </cell>
          <cell r="P530">
            <v>718878244883</v>
          </cell>
          <cell r="Q530">
            <v>0</v>
          </cell>
          <cell r="R530">
            <v>0.35</v>
          </cell>
          <cell r="S530">
            <v>2.0499999999999998</v>
          </cell>
          <cell r="T530">
            <v>1</v>
          </cell>
          <cell r="U530">
            <v>78.75</v>
          </cell>
          <cell r="V530" t="str">
            <v>US</v>
          </cell>
          <cell r="W530" t="str">
            <v>Compliant</v>
          </cell>
          <cell r="X530" t="str">
            <v>https://www.amx.com/en-US/products/hpx-av102-rgb-plusa</v>
          </cell>
          <cell r="Y530">
            <v>528</v>
          </cell>
        </row>
        <row r="531">
          <cell r="A531" t="str">
            <v>FG552-32</v>
          </cell>
          <cell r="B531" t="str">
            <v>AMX</v>
          </cell>
          <cell r="C531" t="str">
            <v>Architectural Connectivity</v>
          </cell>
          <cell r="D531" t="str">
            <v>HPX-AV102-HDMI-R</v>
          </cell>
          <cell r="E531" t="str">
            <v>AMX-ENV</v>
          </cell>
          <cell r="H531" t="str">
            <v>HDMI retractable cable module for Hydraport</v>
          </cell>
          <cell r="I531" t="str">
            <v>The HPX-AV102-HDMI-R 4K60 HDMI Module with Retractable MyTurn ready Cable delivers digital video in resolutions up to 4K @60hz with 5 feet available pullout from Hydraport HPX-600, 900 and 1200 Connection Ports or Touch Connection Ports</v>
          </cell>
          <cell r="J531">
            <v>385</v>
          </cell>
          <cell r="K531">
            <v>385</v>
          </cell>
          <cell r="L531">
            <v>192.5</v>
          </cell>
          <cell r="P531">
            <v>718878025116</v>
          </cell>
          <cell r="Q531">
            <v>0</v>
          </cell>
          <cell r="R531">
            <v>1</v>
          </cell>
          <cell r="S531">
            <v>8</v>
          </cell>
          <cell r="T531">
            <v>1.5</v>
          </cell>
          <cell r="U531">
            <v>11.2</v>
          </cell>
          <cell r="V531" t="str">
            <v>US</v>
          </cell>
          <cell r="W531" t="str">
            <v>Compliant</v>
          </cell>
          <cell r="X531" t="str">
            <v>https://www.amx.com/en-US/products/hpx-av102-hdmi-r</v>
          </cell>
          <cell r="Y531">
            <v>529</v>
          </cell>
        </row>
        <row r="532">
          <cell r="A532" t="str">
            <v>FG552-34</v>
          </cell>
          <cell r="B532" t="str">
            <v>AMX</v>
          </cell>
          <cell r="C532" t="str">
            <v>Architectural Connectivity</v>
          </cell>
          <cell r="D532" t="str">
            <v>HPX-N102-ETH-R</v>
          </cell>
          <cell r="E532" t="str">
            <v>AMX-ENV</v>
          </cell>
          <cell r="H532" t="str">
            <v>Ethernet retractable cable module for Hydraport</v>
          </cell>
          <cell r="I532" t="str">
            <v>The HPX-N102-ETH-R Cat6 Ethernet Module with Retractable MyTurn ready Cable provides a compact solution with 4 feet available pullout from Hydraport HPX-600, 900 and 1200 Connection Ports or Touch Connection Ports</v>
          </cell>
          <cell r="J532">
            <v>365</v>
          </cell>
          <cell r="K532">
            <v>365</v>
          </cell>
          <cell r="L532">
            <v>182.5</v>
          </cell>
          <cell r="P532">
            <v>718878025130</v>
          </cell>
          <cell r="Q532">
            <v>0</v>
          </cell>
          <cell r="R532">
            <v>1</v>
          </cell>
          <cell r="S532">
            <v>8</v>
          </cell>
          <cell r="T532">
            <v>1.5</v>
          </cell>
          <cell r="U532">
            <v>11.2</v>
          </cell>
          <cell r="V532" t="str">
            <v>US</v>
          </cell>
          <cell r="W532" t="str">
            <v>Compliant</v>
          </cell>
          <cell r="X532" t="str">
            <v>https://www.amx.com/en-US/products/hpx-n102-eth-r</v>
          </cell>
          <cell r="Y532">
            <v>530</v>
          </cell>
        </row>
        <row r="533">
          <cell r="A533" t="str">
            <v>FG552-35</v>
          </cell>
          <cell r="B533" t="str">
            <v>AMX</v>
          </cell>
          <cell r="C533" t="str">
            <v>Architectural Connectivity</v>
          </cell>
          <cell r="D533" t="str">
            <v>HPX-AV103-RGB+A-R</v>
          </cell>
          <cell r="E533" t="str">
            <v>AMX-ENV</v>
          </cell>
          <cell r="G533" t="str">
            <v>Limited Quantity - REDUCED</v>
          </cell>
          <cell r="H533" t="str">
            <v>VGA retractable cable module for Hydraport</v>
          </cell>
          <cell r="I533" t="str">
            <v>The HPX-AV103-RGB+A-R, VGA with Stereo Module with Retractable MyTurn ready Cable provides a compact solution with 5 feet available pullout from Hydraport HPX-600, 900 and 1200 Connection Ports or Touch Connection Ports</v>
          </cell>
          <cell r="J533">
            <v>160</v>
          </cell>
          <cell r="K533">
            <v>160</v>
          </cell>
          <cell r="L533">
            <v>72</v>
          </cell>
          <cell r="P533">
            <v>718878025147</v>
          </cell>
          <cell r="Q533">
            <v>0</v>
          </cell>
          <cell r="R533">
            <v>1</v>
          </cell>
          <cell r="S533">
            <v>8</v>
          </cell>
          <cell r="T533">
            <v>1.5</v>
          </cell>
          <cell r="U533">
            <v>11.2</v>
          </cell>
          <cell r="V533" t="str">
            <v>US</v>
          </cell>
          <cell r="W533" t="str">
            <v>Compliant</v>
          </cell>
          <cell r="X533" t="str">
            <v>https://www.amx.com/en-US/products/hpx-av103-rgb-plusa-r</v>
          </cell>
          <cell r="Y533">
            <v>531</v>
          </cell>
        </row>
        <row r="534">
          <cell r="A534" t="str">
            <v>FG552-37</v>
          </cell>
          <cell r="B534" t="str">
            <v>AMX</v>
          </cell>
          <cell r="C534" t="str">
            <v>Architectural Connectivity</v>
          </cell>
          <cell r="D534" t="str">
            <v>HPX-AV102-USB-R</v>
          </cell>
          <cell r="E534" t="str">
            <v>AMX-ENV</v>
          </cell>
          <cell r="H534" t="str">
            <v>USB 3.0 retractable cable module for Hydraport</v>
          </cell>
          <cell r="I534" t="str">
            <v>The HPX-AV102-USB-R USB 3.0 Module with Retractable MyTurn ready Cable provides a compact solution with 4 feet available pullout from Hydraport HPX-600, 900 and 1200 Connection Ports or Touch Connection Ports</v>
          </cell>
          <cell r="J534">
            <v>385</v>
          </cell>
          <cell r="K534">
            <v>385</v>
          </cell>
          <cell r="L534">
            <v>192.5</v>
          </cell>
          <cell r="P534">
            <v>718878025161</v>
          </cell>
          <cell r="Q534">
            <v>0</v>
          </cell>
          <cell r="R534">
            <v>1</v>
          </cell>
          <cell r="S534">
            <v>8</v>
          </cell>
          <cell r="T534">
            <v>1.5</v>
          </cell>
          <cell r="U534">
            <v>11.2</v>
          </cell>
          <cell r="V534" t="str">
            <v>US</v>
          </cell>
          <cell r="W534" t="str">
            <v>Compliant</v>
          </cell>
          <cell r="X534" t="str">
            <v>https://www.amx.com/en-US/products/hpx-av102-usb-r</v>
          </cell>
          <cell r="Y534">
            <v>532</v>
          </cell>
        </row>
        <row r="535">
          <cell r="A535" t="str">
            <v>FG552-38</v>
          </cell>
          <cell r="B535" t="str">
            <v>AMX</v>
          </cell>
          <cell r="C535" t="str">
            <v>Architectural Connectivity</v>
          </cell>
          <cell r="D535" t="str">
            <v>HPX-AV102A-DP-R</v>
          </cell>
          <cell r="E535" t="str">
            <v>AMX-ENV</v>
          </cell>
          <cell r="G535" t="str">
            <v>Limited Quantity - REDUCED</v>
          </cell>
          <cell r="H535" t="str">
            <v>DisplayPort retractable cable module for Hydraport</v>
          </cell>
          <cell r="I535" t="str">
            <v>The HPX-AV102A-DP-R 4K60 DisplayPort Module with Retractable MyTurn ready Cable provides a compact solution with 4 feet available pullout from Hydraport HPX-600, 900 and 1200 Connection Ports or Touch Connection Ports. This model replaces FG552-33 (HPX-AV102-DP-R). The new model provides a longer pigtail to simplify under table installation.</v>
          </cell>
          <cell r="J535">
            <v>165</v>
          </cell>
          <cell r="K535">
            <v>165</v>
          </cell>
          <cell r="L535">
            <v>90.75</v>
          </cell>
          <cell r="P535">
            <v>718878032930</v>
          </cell>
          <cell r="Q535">
            <v>0</v>
          </cell>
          <cell r="R535">
            <v>1</v>
          </cell>
          <cell r="S535">
            <v>8</v>
          </cell>
          <cell r="T535">
            <v>1.5</v>
          </cell>
          <cell r="U535">
            <v>11.2</v>
          </cell>
          <cell r="V535" t="str">
            <v>US</v>
          </cell>
          <cell r="W535" t="str">
            <v>Compliant</v>
          </cell>
          <cell r="X535" t="str">
            <v>https://www.amx.com/en-US/products/hpx-av102a-dp-r</v>
          </cell>
          <cell r="Y535">
            <v>533</v>
          </cell>
        </row>
        <row r="536">
          <cell r="A536" t="str">
            <v>FG552-39</v>
          </cell>
          <cell r="B536" t="str">
            <v>AMX</v>
          </cell>
          <cell r="C536" t="str">
            <v>Architectural Connectivity</v>
          </cell>
          <cell r="D536" t="str">
            <v>HPX-AV102A-MDP-R</v>
          </cell>
          <cell r="E536" t="str">
            <v>AMX-ENV</v>
          </cell>
          <cell r="G536" t="str">
            <v>Limited Quantity - REDUCED</v>
          </cell>
          <cell r="H536" t="str">
            <v>Mini-DisplayPort retractable cable module for Hydraport</v>
          </cell>
          <cell r="I536" t="str">
            <v>The HPX-AV102-MDP-R 4K60 Mini DisplayPort Module with Retractable MyTurn ready Cable provides a compact solution with 5 feet available pullout from Hydraport HPX-600, 900 and 1200 Connection Ports or Touch Connection Ports. This model replaces FG552-36 (HPX-AV102-MDP-R). The new model provides a longer pigtail to simplify under table installation.</v>
          </cell>
          <cell r="J536">
            <v>160</v>
          </cell>
          <cell r="K536">
            <v>160</v>
          </cell>
          <cell r="L536">
            <v>96</v>
          </cell>
          <cell r="P536">
            <v>718878022818</v>
          </cell>
          <cell r="Q536">
            <v>0</v>
          </cell>
          <cell r="R536">
            <v>1</v>
          </cell>
          <cell r="S536">
            <v>8</v>
          </cell>
          <cell r="T536">
            <v>1.5</v>
          </cell>
          <cell r="U536">
            <v>11.2</v>
          </cell>
          <cell r="V536" t="str">
            <v>US</v>
          </cell>
          <cell r="W536" t="str">
            <v>Compliant</v>
          </cell>
          <cell r="X536" t="str">
            <v>https://www.amx.com/en-US/products/hpx-av102a-mdp-r</v>
          </cell>
          <cell r="Y536">
            <v>534</v>
          </cell>
        </row>
        <row r="537">
          <cell r="A537" t="str">
            <v>FG553-01</v>
          </cell>
          <cell r="B537" t="str">
            <v>AMX</v>
          </cell>
          <cell r="C537" t="str">
            <v>Architectural Connectivity</v>
          </cell>
          <cell r="D537" t="str">
            <v>HPX-N100-RJ45</v>
          </cell>
          <cell r="E537" t="str">
            <v>AMX-ENV</v>
          </cell>
          <cell r="H537" t="str">
            <v>Single RJ-45 module for Hydraport</v>
          </cell>
          <cell r="I537" t="str">
            <v>The HPX-N100-RJ45, Single Ethernet Module, provides a single RJ-45 connection to the Hydraport HPX-600,900,1200 and 1600 Connection Ports</v>
          </cell>
          <cell r="J537">
            <v>70</v>
          </cell>
          <cell r="K537">
            <v>70</v>
          </cell>
          <cell r="L537">
            <v>35</v>
          </cell>
          <cell r="P537">
            <v>718878007877</v>
          </cell>
          <cell r="Q537">
            <v>0</v>
          </cell>
          <cell r="R537">
            <v>0.1</v>
          </cell>
          <cell r="S537">
            <v>2.0499999999999998</v>
          </cell>
          <cell r="T537">
            <v>1</v>
          </cell>
          <cell r="U537">
            <v>2</v>
          </cell>
          <cell r="V537" t="str">
            <v>US</v>
          </cell>
          <cell r="W537" t="str">
            <v>Compliant</v>
          </cell>
          <cell r="X537" t="str">
            <v>https://www.amx.com/en-US/products/hpx-n100-rj45</v>
          </cell>
          <cell r="Y537">
            <v>535</v>
          </cell>
        </row>
        <row r="538">
          <cell r="A538" t="str">
            <v>FG553-02</v>
          </cell>
          <cell r="B538" t="str">
            <v>AMX</v>
          </cell>
          <cell r="C538" t="str">
            <v>Architectural Connectivity</v>
          </cell>
          <cell r="D538" t="str">
            <v>HPX-N102-RJ45</v>
          </cell>
          <cell r="E538" t="str">
            <v>AMX-ENV</v>
          </cell>
          <cell r="H538" t="str">
            <v>Dual RJ-45 module for Hydraport</v>
          </cell>
          <cell r="I538" t="str">
            <v>The HPX-N102-RJ45, Dual Ethernet Module, provides two RJ-45 connections to the Hydraport HPX-600,900,1200 and 1600 Connection Ports</v>
          </cell>
          <cell r="J538">
            <v>100</v>
          </cell>
          <cell r="K538">
            <v>100</v>
          </cell>
          <cell r="L538">
            <v>50</v>
          </cell>
          <cell r="P538">
            <v>718878007884</v>
          </cell>
          <cell r="Q538">
            <v>0</v>
          </cell>
          <cell r="R538">
            <v>0.1</v>
          </cell>
          <cell r="S538">
            <v>2.0499999999999998</v>
          </cell>
          <cell r="T538">
            <v>1</v>
          </cell>
          <cell r="U538">
            <v>2</v>
          </cell>
          <cell r="V538" t="str">
            <v>US</v>
          </cell>
          <cell r="W538" t="str">
            <v>Compliant</v>
          </cell>
          <cell r="X538" t="str">
            <v>https://www.amx.com/en-US/products/hpx-n102-rj45</v>
          </cell>
          <cell r="Y538">
            <v>536</v>
          </cell>
        </row>
        <row r="539">
          <cell r="A539" t="str">
            <v>FG553-11</v>
          </cell>
          <cell r="B539" t="str">
            <v>AMX</v>
          </cell>
          <cell r="C539" t="str">
            <v>Architectural Connectivity</v>
          </cell>
          <cell r="D539" t="str">
            <v>HPX-N100-USB</v>
          </cell>
          <cell r="E539" t="str">
            <v>AMX-ENV</v>
          </cell>
          <cell r="H539" t="str">
            <v>Single USB Device  module for Hydraport</v>
          </cell>
          <cell r="I539" t="str">
            <v>The HPX-N100-USB, Single USB Module, provides a single USB connection to the Hydraport HPX-600,900,1200 and 1600 Connection Ports</v>
          </cell>
          <cell r="J539">
            <v>80</v>
          </cell>
          <cell r="K539">
            <v>80</v>
          </cell>
          <cell r="L539">
            <v>40</v>
          </cell>
          <cell r="P539">
            <v>718878007891</v>
          </cell>
          <cell r="Q539">
            <v>0</v>
          </cell>
          <cell r="R539">
            <v>0.25</v>
          </cell>
          <cell r="S539">
            <v>2.0499999999999998</v>
          </cell>
          <cell r="T539">
            <v>1</v>
          </cell>
          <cell r="U539">
            <v>72</v>
          </cell>
          <cell r="V539" t="str">
            <v>US</v>
          </cell>
          <cell r="W539" t="str">
            <v>Compliant</v>
          </cell>
          <cell r="X539" t="str">
            <v>https://www.amx.com/en-US/products/hpx-n100-usb</v>
          </cell>
          <cell r="Y539">
            <v>537</v>
          </cell>
        </row>
        <row r="540">
          <cell r="A540" t="str">
            <v>FG553-12</v>
          </cell>
          <cell r="B540" t="str">
            <v>AMX</v>
          </cell>
          <cell r="C540" t="str">
            <v>Architectural Connectivity</v>
          </cell>
          <cell r="D540" t="str">
            <v>HPX-N102-USB</v>
          </cell>
          <cell r="E540" t="str">
            <v>AMX-ENV</v>
          </cell>
          <cell r="H540" t="str">
            <v>Dual USB Device module for Hydraport</v>
          </cell>
          <cell r="I540" t="str">
            <v>The HPX-N102-USB, Dual USB Module with Printed USB Symbol provides a dual USB connection to the Hydraport HPX-600,900,1200 and 1600 Connection Ports</v>
          </cell>
          <cell r="J540">
            <v>125</v>
          </cell>
          <cell r="K540">
            <v>125</v>
          </cell>
          <cell r="L540">
            <v>62.5</v>
          </cell>
          <cell r="P540">
            <v>718878025178</v>
          </cell>
          <cell r="Q540">
            <v>0</v>
          </cell>
          <cell r="R540">
            <v>0.35</v>
          </cell>
          <cell r="S540">
            <v>2.0499999999999998</v>
          </cell>
          <cell r="T540">
            <v>1</v>
          </cell>
          <cell r="U540">
            <v>72</v>
          </cell>
          <cell r="V540" t="str">
            <v>US</v>
          </cell>
          <cell r="W540" t="str">
            <v>Compliant</v>
          </cell>
          <cell r="X540" t="str">
            <v>https://www.amx.com/en-US/products/hpx-n102-usb</v>
          </cell>
          <cell r="Y540">
            <v>538</v>
          </cell>
        </row>
        <row r="541">
          <cell r="A541" t="str">
            <v>FG553-13</v>
          </cell>
          <cell r="B541" t="str">
            <v>AMX</v>
          </cell>
          <cell r="C541" t="str">
            <v>Architectural Connectivity</v>
          </cell>
          <cell r="D541" t="str">
            <v>HPX-N102-USB-PC</v>
          </cell>
          <cell r="E541" t="str">
            <v>AMX-ENV</v>
          </cell>
          <cell r="H541" t="str">
            <v>Dual USB Charging module for Hydraport</v>
          </cell>
          <cell r="I541" t="str">
            <v>The HPX-N102-USB-PC, Dual USB Module with Printed Charging Symbol provides a dual USB connection to the Hydraport® chassis, it also allows the user to identify USB ports to be used for power charging, power source is included</v>
          </cell>
          <cell r="J541">
            <v>263.3</v>
          </cell>
          <cell r="K541">
            <v>263.3</v>
          </cell>
          <cell r="L541">
            <v>131.65</v>
          </cell>
          <cell r="P541">
            <v>718878249444</v>
          </cell>
          <cell r="Q541">
            <v>0</v>
          </cell>
          <cell r="R541">
            <v>0.6</v>
          </cell>
          <cell r="S541">
            <v>2.0499999999999998</v>
          </cell>
          <cell r="T541">
            <v>1</v>
          </cell>
          <cell r="U541">
            <v>72</v>
          </cell>
          <cell r="V541" t="str">
            <v>CN</v>
          </cell>
          <cell r="W541" t="str">
            <v>Compliant</v>
          </cell>
          <cell r="X541" t="str">
            <v>https://www.amx.com/en-US/products/hpx-n102-usb-pc</v>
          </cell>
          <cell r="Y541">
            <v>539</v>
          </cell>
        </row>
        <row r="542">
          <cell r="A542" t="str">
            <v>FG554-01</v>
          </cell>
          <cell r="B542" t="str">
            <v>AMX</v>
          </cell>
          <cell r="C542" t="str">
            <v>Architectural Connectivity</v>
          </cell>
          <cell r="D542" t="str">
            <v>HPX-U100-BTN</v>
          </cell>
          <cell r="E542" t="str">
            <v>AMX-ENV</v>
          </cell>
          <cell r="H542" t="str">
            <v>Single Button module for Hydraport</v>
          </cell>
          <cell r="I542" t="str">
            <v>Hydraport Single Button Module</v>
          </cell>
          <cell r="J542">
            <v>75</v>
          </cell>
          <cell r="K542">
            <v>75</v>
          </cell>
          <cell r="L542">
            <v>37.5</v>
          </cell>
          <cell r="P542">
            <v>718878007907</v>
          </cell>
          <cell r="Q542">
            <v>0</v>
          </cell>
          <cell r="R542">
            <v>0.1</v>
          </cell>
          <cell r="S542">
            <v>2.0499999999999998</v>
          </cell>
          <cell r="T542">
            <v>1</v>
          </cell>
          <cell r="U542">
            <v>1</v>
          </cell>
          <cell r="V542" t="str">
            <v>US</v>
          </cell>
          <cell r="W542" t="str">
            <v>Compliant</v>
          </cell>
          <cell r="X542" t="str">
            <v>https://www.amx.com/en-US/products/hpx-u100-btn</v>
          </cell>
          <cell r="Y542">
            <v>540</v>
          </cell>
        </row>
        <row r="543">
          <cell r="A543" t="str">
            <v>FG554-02</v>
          </cell>
          <cell r="B543" t="str">
            <v>AMX</v>
          </cell>
          <cell r="C543" t="str">
            <v>Architectural Connectivity</v>
          </cell>
          <cell r="D543" t="str">
            <v>HPX-U100-2BTN</v>
          </cell>
          <cell r="E543" t="str">
            <v>AMX-ENV</v>
          </cell>
          <cell r="H543" t="str">
            <v>Dual button module for Hydraport</v>
          </cell>
          <cell r="I543" t="str">
            <v>The HPX-U100-2BTN, 2-Button Keypad Module with LEDs is a Hydraport module with two buttons that enable users to switch to a specific device when pressed</v>
          </cell>
          <cell r="J543">
            <v>165</v>
          </cell>
          <cell r="K543">
            <v>165</v>
          </cell>
          <cell r="L543">
            <v>82.5</v>
          </cell>
          <cell r="P543">
            <v>718878025185</v>
          </cell>
          <cell r="Q543">
            <v>0</v>
          </cell>
          <cell r="R543">
            <v>0.1</v>
          </cell>
          <cell r="S543">
            <v>2.0499999999999998</v>
          </cell>
          <cell r="T543">
            <v>1</v>
          </cell>
          <cell r="U543">
            <v>1</v>
          </cell>
          <cell r="V543" t="str">
            <v>US</v>
          </cell>
          <cell r="W543" t="str">
            <v>Compliant</v>
          </cell>
          <cell r="X543" t="str">
            <v>https://www.amx.com/en-US/products/hpx-u100-2btn</v>
          </cell>
          <cell r="Y543">
            <v>541</v>
          </cell>
        </row>
        <row r="544">
          <cell r="A544" t="str">
            <v>FG558-01</v>
          </cell>
          <cell r="B544" t="str">
            <v>AMX</v>
          </cell>
          <cell r="C544" t="str">
            <v>Architectural Connectivity</v>
          </cell>
          <cell r="D544" t="str">
            <v>HPX-B050</v>
          </cell>
          <cell r="E544" t="str">
            <v>AMX-ENV</v>
          </cell>
          <cell r="H544" t="str">
            <v>1/2M Half Blank module for Hydraport</v>
          </cell>
          <cell r="I544" t="str">
            <v>1/2M high blank panel for filling unused slots in the Hydraport HPX-600,900,1200 and 1600 Connection Ports</v>
          </cell>
          <cell r="J544">
            <v>20</v>
          </cell>
          <cell r="K544">
            <v>20</v>
          </cell>
          <cell r="L544">
            <v>9</v>
          </cell>
          <cell r="P544">
            <v>718878007976</v>
          </cell>
          <cell r="Q544">
            <v>0</v>
          </cell>
          <cell r="R544">
            <v>0.1</v>
          </cell>
          <cell r="S544">
            <v>2.0499999999999998</v>
          </cell>
          <cell r="T544">
            <v>0.5</v>
          </cell>
          <cell r="U544">
            <v>0.5</v>
          </cell>
          <cell r="V544" t="str">
            <v>US</v>
          </cell>
          <cell r="W544" t="str">
            <v>Compliant</v>
          </cell>
          <cell r="X544" t="str">
            <v>https://www.amx.com/en-US/products/hpx-b050</v>
          </cell>
          <cell r="Y544">
            <v>542</v>
          </cell>
        </row>
        <row r="545">
          <cell r="A545" t="str">
            <v>FG558-02</v>
          </cell>
          <cell r="B545" t="str">
            <v>AMX</v>
          </cell>
          <cell r="C545" t="str">
            <v>Architectural Connectivity</v>
          </cell>
          <cell r="D545" t="str">
            <v>HPX-B100</v>
          </cell>
          <cell r="E545" t="str">
            <v>AMX-ENV</v>
          </cell>
          <cell r="H545" t="str">
            <v>1M Single Blank module for Hydraport</v>
          </cell>
          <cell r="I545" t="str">
            <v>1M high blank panel for filling unused slots in the Hydraport HPX-600,900,1200 and 1600 Connection Ports</v>
          </cell>
          <cell r="J545">
            <v>20</v>
          </cell>
          <cell r="K545">
            <v>20</v>
          </cell>
          <cell r="L545">
            <v>10</v>
          </cell>
          <cell r="P545">
            <v>718878007983</v>
          </cell>
          <cell r="Q545">
            <v>0</v>
          </cell>
          <cell r="R545">
            <v>0.1</v>
          </cell>
          <cell r="S545">
            <v>2.0499999999999998</v>
          </cell>
          <cell r="T545">
            <v>1</v>
          </cell>
          <cell r="U545">
            <v>0.5</v>
          </cell>
          <cell r="V545" t="str">
            <v>US</v>
          </cell>
          <cell r="W545" t="str">
            <v>Compliant</v>
          </cell>
          <cell r="X545" t="str">
            <v>https://www.amx.com/en-US/products/hpx-b100</v>
          </cell>
          <cell r="Y545">
            <v>543</v>
          </cell>
        </row>
        <row r="546">
          <cell r="A546" t="str">
            <v>FG559-92</v>
          </cell>
          <cell r="B546" t="str">
            <v>AMX</v>
          </cell>
          <cell r="C546" t="str">
            <v>Architectural Connectivity</v>
          </cell>
          <cell r="D546" t="str">
            <v>HPX-AC-TMPLT-600</v>
          </cell>
          <cell r="E546" t="str">
            <v>AMX-ENV</v>
          </cell>
          <cell r="H546" t="str">
            <v>Hydraport Cutout Template for HPX-600</v>
          </cell>
          <cell r="I546" t="str">
            <v>The Hydraport Installation Router Guide HPX-AC-TMPLT-600 is a sturdy, re-usable cutting template to simplify the installation of a 6-Module Hydraport chassis, HPX-600. Use this template for cutting the table or lectern, ensuring a correct fit every time</v>
          </cell>
          <cell r="J546">
            <v>390</v>
          </cell>
          <cell r="K546">
            <v>390</v>
          </cell>
          <cell r="L546">
            <v>195</v>
          </cell>
          <cell r="P546">
            <v>718878025246</v>
          </cell>
          <cell r="Q546">
            <v>0</v>
          </cell>
          <cell r="R546">
            <v>3.85</v>
          </cell>
          <cell r="S546">
            <v>18.899999999999999</v>
          </cell>
          <cell r="T546">
            <v>11.61</v>
          </cell>
          <cell r="U546">
            <v>0.25</v>
          </cell>
          <cell r="V546" t="str">
            <v>US</v>
          </cell>
          <cell r="W546" t="str">
            <v>Compliant</v>
          </cell>
          <cell r="X546" t="str">
            <v>https://www.amx.com/en-US/site_elements/quick-start-guide-hpx-ac-tmplt-hpx-600-900-1200-installation-router-guides</v>
          </cell>
          <cell r="Y546">
            <v>544</v>
          </cell>
        </row>
        <row r="547">
          <cell r="A547" t="str">
            <v>FG559-94</v>
          </cell>
          <cell r="B547" t="str">
            <v>AMX</v>
          </cell>
          <cell r="C547" t="str">
            <v>Architectural Connectivity</v>
          </cell>
          <cell r="D547" t="str">
            <v>HPX-AC-TMPLT-1200</v>
          </cell>
          <cell r="E547" t="str">
            <v>AMX-ENV</v>
          </cell>
          <cell r="H547" t="str">
            <v>Hydraport Cutout Template for HPX-1200</v>
          </cell>
          <cell r="I547" t="str">
            <v>The Hydraport Installation Router Guide HPX-AC-TMPLT-1200 is a sturdy, re-usable cutting template to simplify the installation of a 12-Module Hydraport chassis, HPX-1200. Use this template for cutting the table or lectern, ensuring a correct fit every time</v>
          </cell>
          <cell r="J547">
            <v>390</v>
          </cell>
          <cell r="K547">
            <v>390</v>
          </cell>
          <cell r="L547">
            <v>195</v>
          </cell>
          <cell r="P547">
            <v>718878025260</v>
          </cell>
          <cell r="Q547">
            <v>0</v>
          </cell>
          <cell r="R547">
            <v>4.5999999999999996</v>
          </cell>
          <cell r="S547">
            <v>18.899999999999999</v>
          </cell>
          <cell r="T547">
            <v>11.61</v>
          </cell>
          <cell r="U547">
            <v>0.25</v>
          </cell>
          <cell r="V547" t="str">
            <v>US</v>
          </cell>
          <cell r="W547" t="str">
            <v>Compliant</v>
          </cell>
          <cell r="X547" t="str">
            <v>https://www.amx.com/en-US/site_elements/quick-start-guide-hpx-ac-tmplt-hpx-600-900-1200-installation-router-guides</v>
          </cell>
          <cell r="Y547">
            <v>545</v>
          </cell>
        </row>
        <row r="548">
          <cell r="A548" t="str">
            <v>FG560-01-BL</v>
          </cell>
          <cell r="B548" t="str">
            <v>AMX</v>
          </cell>
          <cell r="C548" t="str">
            <v>Architectural Connectivity</v>
          </cell>
          <cell r="D548" t="str">
            <v>HPX-600BL</v>
          </cell>
          <cell r="E548" t="str">
            <v>AMX-ENV</v>
          </cell>
          <cell r="H548" t="str">
            <v>6-space Hydraport BLACK</v>
          </cell>
          <cell r="I548" t="str">
            <v>Hydraport 6 Module Connection Port - Black Model - Modular connectivity system accommodates the diverse needs of conference and meeting room visitors. Elegant flush-mount design conveniently opens in both directions</v>
          </cell>
          <cell r="J548">
            <v>435</v>
          </cell>
          <cell r="K548">
            <v>435</v>
          </cell>
          <cell r="L548">
            <v>217.5</v>
          </cell>
          <cell r="P548">
            <v>718878233221</v>
          </cell>
          <cell r="Q548">
            <v>0</v>
          </cell>
          <cell r="S548">
            <v>8.19</v>
          </cell>
          <cell r="T548">
            <v>5.43</v>
          </cell>
          <cell r="U548">
            <v>4.37</v>
          </cell>
          <cell r="V548" t="str">
            <v>US</v>
          </cell>
          <cell r="W548" t="str">
            <v>Compliant</v>
          </cell>
          <cell r="X548" t="str">
            <v>https://www.amx.com/en-US/products/hpx-600</v>
          </cell>
          <cell r="Y548">
            <v>546</v>
          </cell>
        </row>
        <row r="549">
          <cell r="A549" t="str">
            <v>FG560-01-SL</v>
          </cell>
          <cell r="B549" t="str">
            <v>AMX</v>
          </cell>
          <cell r="C549" t="str">
            <v>Architectural Connectivity</v>
          </cell>
          <cell r="D549" t="str">
            <v>HPX-600SL</v>
          </cell>
          <cell r="E549" t="str">
            <v>AMX-ENV</v>
          </cell>
          <cell r="H549" t="str">
            <v>6-space Hydraport SILVER</v>
          </cell>
          <cell r="I549" t="str">
            <v>Hydraport 6 Module Connection Port - Silver Model - Modular connectivity system accommodates the diverse needs of conference and meeting room visitors. Elegant flush-mount design conveniently opens in both directions</v>
          </cell>
          <cell r="J549">
            <v>435</v>
          </cell>
          <cell r="K549">
            <v>435</v>
          </cell>
          <cell r="L549">
            <v>217.5</v>
          </cell>
          <cell r="P549">
            <v>718878233337</v>
          </cell>
          <cell r="Q549">
            <v>0</v>
          </cell>
          <cell r="S549">
            <v>8.19</v>
          </cell>
          <cell r="T549">
            <v>5.43</v>
          </cell>
          <cell r="U549">
            <v>4.37</v>
          </cell>
          <cell r="V549" t="str">
            <v>US</v>
          </cell>
          <cell r="W549" t="str">
            <v>Compliant</v>
          </cell>
          <cell r="X549" t="str">
            <v>https://www.amx.com/en-US/products/hpx-600</v>
          </cell>
          <cell r="Y549">
            <v>547</v>
          </cell>
        </row>
        <row r="550">
          <cell r="A550" t="str">
            <v>FG560-02-BL</v>
          </cell>
          <cell r="B550" t="str">
            <v>AMX</v>
          </cell>
          <cell r="C550" t="str">
            <v>Architectural Connectivity</v>
          </cell>
          <cell r="D550" t="str">
            <v>HPX-900BL</v>
          </cell>
          <cell r="E550" t="str">
            <v>AMX-ENV</v>
          </cell>
          <cell r="H550" t="str">
            <v>9-space Hydraport BLACK</v>
          </cell>
          <cell r="I550" t="str">
            <v>Hydraport 9 Module Connection Port - Black Model - Modular connectivity system accommodates the diverse needs of conference and meeting room visitors. Elegant flush-mount design conveniently opens in both directions</v>
          </cell>
          <cell r="J550">
            <v>495</v>
          </cell>
          <cell r="K550">
            <v>495</v>
          </cell>
          <cell r="L550">
            <v>247.5</v>
          </cell>
          <cell r="P550">
            <v>718878233443</v>
          </cell>
          <cell r="Q550">
            <v>0</v>
          </cell>
          <cell r="S550">
            <v>11.14</v>
          </cell>
          <cell r="T550">
            <v>5.43</v>
          </cell>
          <cell r="U550">
            <v>4.37</v>
          </cell>
          <cell r="V550" t="str">
            <v>US</v>
          </cell>
          <cell r="W550" t="str">
            <v>Compliant</v>
          </cell>
          <cell r="X550" t="str">
            <v>https://www.amx.com/en-US/products/hpx-900</v>
          </cell>
          <cell r="Y550">
            <v>548</v>
          </cell>
        </row>
        <row r="551">
          <cell r="A551" t="str">
            <v>FG560-02-SL</v>
          </cell>
          <cell r="B551" t="str">
            <v>AMX</v>
          </cell>
          <cell r="C551" t="str">
            <v>Architectural Connectivity</v>
          </cell>
          <cell r="D551" t="str">
            <v>HPX-900SL</v>
          </cell>
          <cell r="E551" t="str">
            <v>AMX-ENV</v>
          </cell>
          <cell r="H551" t="str">
            <v>9-space Hydraport SILVER</v>
          </cell>
          <cell r="I551" t="str">
            <v>Hydraport 9 Module Connection Port - Silver Model - Modular connectivity system accommodates the diverse needs of conference and meeting room visitors. Elegant flush-mount design conveniently opens in both directions</v>
          </cell>
          <cell r="J551">
            <v>495</v>
          </cell>
          <cell r="K551">
            <v>495</v>
          </cell>
          <cell r="L551">
            <v>247.5</v>
          </cell>
          <cell r="P551">
            <v>718878233559</v>
          </cell>
          <cell r="Q551">
            <v>0</v>
          </cell>
          <cell r="S551">
            <v>11.14</v>
          </cell>
          <cell r="T551">
            <v>5.43</v>
          </cell>
          <cell r="U551">
            <v>4.37</v>
          </cell>
          <cell r="V551" t="str">
            <v>US</v>
          </cell>
          <cell r="W551" t="str">
            <v>Compliant</v>
          </cell>
          <cell r="X551" t="str">
            <v>https://www.amx.com/en-US/products/hpx-900</v>
          </cell>
          <cell r="Y551">
            <v>549</v>
          </cell>
        </row>
        <row r="552">
          <cell r="A552" t="str">
            <v>FG560-03-BL</v>
          </cell>
          <cell r="B552" t="str">
            <v>AMX</v>
          </cell>
          <cell r="C552" t="str">
            <v>Architectural Connectivity</v>
          </cell>
          <cell r="D552" t="str">
            <v>HPX-1200BL</v>
          </cell>
          <cell r="E552" t="str">
            <v>AMX-ENV</v>
          </cell>
          <cell r="H552" t="str">
            <v>12-space Hydraport BLACK</v>
          </cell>
          <cell r="I552" t="str">
            <v>Hydraport 12 Module Connection Port - Black Model - Modular connectivity system accommodates the diverse needs of conference and meeting room visitors. Elegant flush-mount design conveniently opens in both directions</v>
          </cell>
          <cell r="J552">
            <v>555</v>
          </cell>
          <cell r="K552">
            <v>555</v>
          </cell>
          <cell r="L552">
            <v>277.5</v>
          </cell>
          <cell r="P552">
            <v>718878233665</v>
          </cell>
          <cell r="Q552">
            <v>0</v>
          </cell>
          <cell r="S552">
            <v>14.09</v>
          </cell>
          <cell r="T552">
            <v>5.43</v>
          </cell>
          <cell r="U552">
            <v>4.37</v>
          </cell>
          <cell r="V552" t="str">
            <v>US</v>
          </cell>
          <cell r="W552" t="str">
            <v>Compliant</v>
          </cell>
          <cell r="X552" t="str">
            <v>https://www.amx.com/en-US/products/hpx-1200</v>
          </cell>
          <cell r="Y552">
            <v>550</v>
          </cell>
        </row>
        <row r="553">
          <cell r="A553" t="str">
            <v>FG560-03-SL</v>
          </cell>
          <cell r="B553" t="str">
            <v>AMX</v>
          </cell>
          <cell r="C553" t="str">
            <v>Architectural Connectivity</v>
          </cell>
          <cell r="D553" t="str">
            <v>HPX-1200SL</v>
          </cell>
          <cell r="E553" t="str">
            <v>AMX-ENV</v>
          </cell>
          <cell r="H553" t="str">
            <v>12-space Hydraport SILVER</v>
          </cell>
          <cell r="I553" t="str">
            <v>Hydraport 12 Module Connection Port - Silver Model - Modular connectivity system accommodates the diverse needs of conference and meeting room visitors. Elegant flush-mount design conveniently opens in both directions</v>
          </cell>
          <cell r="J553">
            <v>555</v>
          </cell>
          <cell r="K553">
            <v>555</v>
          </cell>
          <cell r="L553">
            <v>277.5</v>
          </cell>
          <cell r="P553">
            <v>718878233771</v>
          </cell>
          <cell r="Q553">
            <v>0</v>
          </cell>
          <cell r="S553">
            <v>14.09</v>
          </cell>
          <cell r="T553">
            <v>5.43</v>
          </cell>
          <cell r="U553">
            <v>4.37</v>
          </cell>
          <cell r="V553" t="str">
            <v>US</v>
          </cell>
          <cell r="W553" t="str">
            <v>Compliant</v>
          </cell>
          <cell r="X553" t="str">
            <v>https://www.amx.com/en-US/products/hpx-1200</v>
          </cell>
          <cell r="Y553">
            <v>551</v>
          </cell>
        </row>
        <row r="554">
          <cell r="A554" t="str">
            <v>FG561-01</v>
          </cell>
          <cell r="B554" t="str">
            <v>AMX</v>
          </cell>
          <cell r="C554" t="str">
            <v>Architectural Connectivity</v>
          </cell>
          <cell r="D554" t="str">
            <v>HPX-P200-PC-US</v>
          </cell>
          <cell r="E554" t="str">
            <v>AMX-ENV</v>
          </cell>
          <cell r="H554" t="str">
            <v>US Power Outlet (Type A/B) with cord for Hydraport</v>
          </cell>
          <cell r="I554" t="str">
            <v>The HPX-P200-PC-US, Power Outlet (US) Module with Cord, is a Hydraport Power Outlet Module for HPX-600/900/1200 - US</v>
          </cell>
          <cell r="J554">
            <v>245</v>
          </cell>
          <cell r="K554">
            <v>245</v>
          </cell>
          <cell r="L554">
            <v>121.54</v>
          </cell>
          <cell r="P554">
            <v>718878233887</v>
          </cell>
          <cell r="Q554">
            <v>0</v>
          </cell>
          <cell r="R554">
            <v>0.5</v>
          </cell>
          <cell r="S554">
            <v>2.0499999999999998</v>
          </cell>
          <cell r="T554">
            <v>2</v>
          </cell>
          <cell r="U554">
            <v>94.5</v>
          </cell>
          <cell r="V554" t="str">
            <v>TW</v>
          </cell>
          <cell r="W554" t="str">
            <v>Compliant</v>
          </cell>
          <cell r="X554" t="str">
            <v>https://www.amx.com/en-US/products/hpx-p200-pc-us</v>
          </cell>
          <cell r="Y554">
            <v>552</v>
          </cell>
        </row>
        <row r="555">
          <cell r="A555" t="str">
            <v>FG561-11</v>
          </cell>
          <cell r="B555" t="str">
            <v>AMX</v>
          </cell>
          <cell r="C555" t="str">
            <v>Architectural Connectivity</v>
          </cell>
          <cell r="D555" t="str">
            <v>HPX-P250-PC-UK</v>
          </cell>
          <cell r="E555" t="str">
            <v>AMX-ENV</v>
          </cell>
          <cell r="H555" t="str">
            <v>UK Power Outlet (Type G) for Hydraport</v>
          </cell>
          <cell r="I555" t="str">
            <v>The HPX-P250-PC-UK, Power Outlet (UK) Module, is a Hydraport Power Outlet Module for HPX-600/900/1200 - UK</v>
          </cell>
          <cell r="J555">
            <v>245</v>
          </cell>
          <cell r="K555">
            <v>245</v>
          </cell>
          <cell r="L555">
            <v>120.54</v>
          </cell>
          <cell r="P555">
            <v>718878233993</v>
          </cell>
          <cell r="Q555">
            <v>0</v>
          </cell>
          <cell r="R555">
            <v>0.15</v>
          </cell>
          <cell r="S555">
            <v>2.0499999999999998</v>
          </cell>
          <cell r="T555">
            <v>2.5</v>
          </cell>
          <cell r="U555">
            <v>2</v>
          </cell>
          <cell r="V555" t="str">
            <v>TW</v>
          </cell>
          <cell r="W555" t="str">
            <v>Compliant</v>
          </cell>
          <cell r="X555" t="str">
            <v>https://www.amx.com/en-US/products/hpx-p250-pc-uk</v>
          </cell>
          <cell r="Y555">
            <v>553</v>
          </cell>
        </row>
        <row r="556">
          <cell r="A556" t="str">
            <v>FG561-21</v>
          </cell>
          <cell r="B556" t="str">
            <v>AMX</v>
          </cell>
          <cell r="C556" t="str">
            <v>Architectural Connectivity</v>
          </cell>
          <cell r="D556" t="str">
            <v>HPX-P200-PC-EU</v>
          </cell>
          <cell r="E556" t="str">
            <v>AMX-ENV</v>
          </cell>
          <cell r="H556" t="str">
            <v>EU Power Outlet (Type F) for Hydraport</v>
          </cell>
          <cell r="I556" t="str">
            <v>The HPX-P200-PC-EU, Power Outlet (EU) Module, is a Hydraport Power Outlet Module for HPX-600/900/1200 - EU</v>
          </cell>
          <cell r="J556">
            <v>245</v>
          </cell>
          <cell r="K556">
            <v>245</v>
          </cell>
          <cell r="L556">
            <v>120.54</v>
          </cell>
          <cell r="P556">
            <v>718878234006</v>
          </cell>
          <cell r="Q556">
            <v>0</v>
          </cell>
          <cell r="R556">
            <v>0.15</v>
          </cell>
          <cell r="S556">
            <v>2.0499999999999998</v>
          </cell>
          <cell r="T556">
            <v>2</v>
          </cell>
          <cell r="U556">
            <v>2</v>
          </cell>
          <cell r="V556" t="str">
            <v>TW</v>
          </cell>
          <cell r="W556" t="str">
            <v>Compliant</v>
          </cell>
          <cell r="X556" t="str">
            <v>https://www.amx.com/en-US/products/hpx-p200-pc-eu</v>
          </cell>
          <cell r="Y556">
            <v>554</v>
          </cell>
        </row>
        <row r="557">
          <cell r="A557" t="str">
            <v>FG561-31</v>
          </cell>
          <cell r="B557" t="str">
            <v>AMX</v>
          </cell>
          <cell r="C557" t="str">
            <v>Architectural Connectivity</v>
          </cell>
          <cell r="D557" t="str">
            <v>HPX-P200-PC-AU</v>
          </cell>
          <cell r="E557" t="str">
            <v>AMX-ENV</v>
          </cell>
          <cell r="H557" t="str">
            <v>Australian Outlet (Type I) for Hydraport</v>
          </cell>
          <cell r="I557" t="str">
            <v>HPX-P200-PC-AU, Power Outlet (AU) Module, is a Hydraport Power Outlet Module for HPX-600/900/1200 - AU</v>
          </cell>
          <cell r="J557">
            <v>230</v>
          </cell>
          <cell r="K557">
            <v>230</v>
          </cell>
          <cell r="L557">
            <v>114.72</v>
          </cell>
          <cell r="P557">
            <v>718878234112</v>
          </cell>
          <cell r="Q557">
            <v>0</v>
          </cell>
          <cell r="R557">
            <v>0.15</v>
          </cell>
          <cell r="S557">
            <v>2.0499999999999998</v>
          </cell>
          <cell r="T557">
            <v>2</v>
          </cell>
          <cell r="U557">
            <v>2</v>
          </cell>
          <cell r="V557" t="str">
            <v>TW</v>
          </cell>
          <cell r="W557" t="str">
            <v>Compliant</v>
          </cell>
          <cell r="X557" t="str">
            <v>https://www.amx.com/en-US/products/hpx-p200-pc-au</v>
          </cell>
          <cell r="Y557">
            <v>555</v>
          </cell>
        </row>
        <row r="558">
          <cell r="A558" t="str">
            <v>FG561-41</v>
          </cell>
          <cell r="B558" t="str">
            <v>AMX</v>
          </cell>
          <cell r="C558" t="str">
            <v>Architectural Connectivity</v>
          </cell>
          <cell r="D558" t="str">
            <v>HPX-P250-PC-IN</v>
          </cell>
          <cell r="E558" t="str">
            <v>AMX-ENV</v>
          </cell>
          <cell r="H558" t="str">
            <v>India Power Outlet (Type D/M) for Hydraport</v>
          </cell>
          <cell r="I558" t="str">
            <v>The HPX-P250-PC-IN, Power Outlet (IN) Module, is a Hydraport Power Outlet Module for HPX-600/900/1200 - IN</v>
          </cell>
          <cell r="J558">
            <v>265</v>
          </cell>
          <cell r="K558">
            <v>265</v>
          </cell>
          <cell r="L558">
            <v>129.72</v>
          </cell>
          <cell r="P558">
            <v>718878234228</v>
          </cell>
          <cell r="Q558">
            <v>0</v>
          </cell>
          <cell r="R558">
            <v>0.15</v>
          </cell>
          <cell r="S558">
            <v>2.0499999999999998</v>
          </cell>
          <cell r="T558">
            <v>2.5</v>
          </cell>
          <cell r="U558">
            <v>2</v>
          </cell>
          <cell r="V558" t="str">
            <v>TW</v>
          </cell>
          <cell r="W558" t="str">
            <v>Compliant</v>
          </cell>
          <cell r="X558" t="str">
            <v>https://www.amx.com/en-US/products/hpx-p250-pc-in</v>
          </cell>
          <cell r="Y558">
            <v>556</v>
          </cell>
        </row>
        <row r="559">
          <cell r="A559" t="str">
            <v>FG561-61</v>
          </cell>
          <cell r="B559" t="str">
            <v>AMX</v>
          </cell>
          <cell r="C559" t="str">
            <v>Architectural Connectivity</v>
          </cell>
          <cell r="D559" t="str">
            <v>HPX-P200-PC-EU2</v>
          </cell>
          <cell r="E559" t="str">
            <v>AMX-ENV</v>
          </cell>
          <cell r="H559" t="str">
            <v>EU Power Outlet (Type E) for Hydraport</v>
          </cell>
          <cell r="I559" t="str">
            <v>The HPX-P200-PC-EU2, Power Outlet (EU) Module provides power connectivity for Eastern European (Type E with Ground Pin) plug types</v>
          </cell>
          <cell r="J559">
            <v>245</v>
          </cell>
          <cell r="K559">
            <v>245</v>
          </cell>
          <cell r="L559">
            <v>120.53</v>
          </cell>
          <cell r="P559">
            <v>718878025291</v>
          </cell>
          <cell r="Q559">
            <v>0</v>
          </cell>
          <cell r="R559">
            <v>0.15</v>
          </cell>
          <cell r="S559">
            <v>2.0499999999999998</v>
          </cell>
          <cell r="T559">
            <v>2</v>
          </cell>
          <cell r="U559">
            <v>2</v>
          </cell>
          <cell r="V559" t="str">
            <v>TW</v>
          </cell>
          <cell r="W559" t="str">
            <v>Compliant</v>
          </cell>
          <cell r="X559" t="str">
            <v>https://www.amx.com/en-US/products/hpx-p200-pc-eu2</v>
          </cell>
          <cell r="Y559">
            <v>557</v>
          </cell>
        </row>
        <row r="560">
          <cell r="A560" t="str">
            <v>FG562-41</v>
          </cell>
          <cell r="B560" t="str">
            <v>AMX</v>
          </cell>
          <cell r="C560" t="str">
            <v>Architectural Connectivity</v>
          </cell>
          <cell r="D560" t="str">
            <v>HPX-CPT200-W</v>
          </cell>
          <cell r="E560" t="str">
            <v>AMX-ENV</v>
          </cell>
          <cell r="H560" t="str">
            <v>Cable Passthru module for Hydraport</v>
          </cell>
          <cell r="I560" t="str">
            <v>The HPX-CPT200-W, Cable Pass-Thru Well Module, provides a convenient way to keep cables out of site in an HPX-600, 900 or 1200 chassis</v>
          </cell>
          <cell r="J560">
            <v>45</v>
          </cell>
          <cell r="K560">
            <v>45</v>
          </cell>
          <cell r="L560">
            <v>21.9</v>
          </cell>
          <cell r="P560">
            <v>718878234334</v>
          </cell>
          <cell r="Q560">
            <v>0</v>
          </cell>
          <cell r="R560">
            <v>0.05</v>
          </cell>
          <cell r="S560">
            <v>2.0499999999999998</v>
          </cell>
          <cell r="T560">
            <v>2</v>
          </cell>
          <cell r="U560">
            <v>1</v>
          </cell>
          <cell r="V560" t="str">
            <v>MY</v>
          </cell>
          <cell r="W560" t="str">
            <v>Compliant</v>
          </cell>
          <cell r="X560" t="str">
            <v>https://www.amx.com/en-US/products/hpx-cpt200-w</v>
          </cell>
          <cell r="Y560">
            <v>558</v>
          </cell>
        </row>
        <row r="561">
          <cell r="A561" t="str">
            <v>FG562-42</v>
          </cell>
          <cell r="B561" t="str">
            <v>AMX</v>
          </cell>
          <cell r="C561" t="str">
            <v>Architectural Connectivity</v>
          </cell>
          <cell r="D561" t="str">
            <v>HPX-CPTS100-W</v>
          </cell>
          <cell r="E561" t="str">
            <v>AMX-ENV</v>
          </cell>
          <cell r="H561" t="str">
            <v>Cable Passthru Spacer module for Hydraport</v>
          </cell>
          <cell r="I561" t="str">
            <v>The HPX-CPTS100-W when used in conjunction with the HPX-CPT200-W increases the number of cables that can be passed through from 2 to 4</v>
          </cell>
          <cell r="J561">
            <v>45.5</v>
          </cell>
          <cell r="K561">
            <v>45.5</v>
          </cell>
          <cell r="L561">
            <v>22.75</v>
          </cell>
          <cell r="P561">
            <v>718878025314</v>
          </cell>
          <cell r="Q561">
            <v>0</v>
          </cell>
          <cell r="R561">
            <v>0.05</v>
          </cell>
          <cell r="S561">
            <v>2.0499999999999998</v>
          </cell>
          <cell r="T561">
            <v>1</v>
          </cell>
          <cell r="U561">
            <v>1</v>
          </cell>
          <cell r="V561" t="str">
            <v>CN</v>
          </cell>
          <cell r="W561" t="str">
            <v>Compliant</v>
          </cell>
          <cell r="X561" t="str">
            <v>https://www.amx.com/en-US/products/hpx-cpts100-w</v>
          </cell>
          <cell r="Y561">
            <v>559</v>
          </cell>
        </row>
        <row r="562">
          <cell r="A562" t="str">
            <v>FG563-03</v>
          </cell>
          <cell r="B562" t="str">
            <v>AMX</v>
          </cell>
          <cell r="C562" t="str">
            <v>Architectural Connectivity</v>
          </cell>
          <cell r="D562" t="str">
            <v>HPX-N100-SRJ45</v>
          </cell>
          <cell r="E562" t="str">
            <v>AMX-ENV</v>
          </cell>
          <cell r="H562" t="str">
            <v>Single Shielded RJ-45 module for Hydraport</v>
          </cell>
          <cell r="I562" t="str">
            <v>The HPX-N100-SRJ45 module provides one Shielded RJ-45 connection to a Hydraport 600, 900 or 1200. Due to the extended depth of this module it is not recommended for use with the HPX-1600</v>
          </cell>
          <cell r="J562">
            <v>130</v>
          </cell>
          <cell r="K562">
            <v>130</v>
          </cell>
          <cell r="L562">
            <v>65</v>
          </cell>
          <cell r="P562">
            <v>718878025321</v>
          </cell>
          <cell r="Q562">
            <v>0</v>
          </cell>
          <cell r="R562">
            <v>0.1</v>
          </cell>
          <cell r="S562">
            <v>2.0499999999999998</v>
          </cell>
          <cell r="T562">
            <v>1</v>
          </cell>
          <cell r="U562">
            <v>2</v>
          </cell>
          <cell r="V562" t="str">
            <v>US</v>
          </cell>
          <cell r="W562" t="str">
            <v>Compliant</v>
          </cell>
          <cell r="X562" t="str">
            <v>https://www.amx.com/en-US/products/hpx-n100-srj45</v>
          </cell>
          <cell r="Y562">
            <v>560</v>
          </cell>
        </row>
        <row r="563">
          <cell r="A563" t="str">
            <v>FG563-04</v>
          </cell>
          <cell r="B563" t="str">
            <v>AMX</v>
          </cell>
          <cell r="C563" t="str">
            <v>Architectural Connectivity</v>
          </cell>
          <cell r="D563" t="str">
            <v>HPX-N102-SRJ45</v>
          </cell>
          <cell r="E563" t="str">
            <v>AMX-ENV</v>
          </cell>
          <cell r="H563" t="str">
            <v>Dual Shielded RJ-45 module for Hydraport</v>
          </cell>
          <cell r="I563" t="str">
            <v>The HPX-N102-SRJ45 module provides two Shielded RJ-45 connections to the Hydraport 600, 900 or 1200. Due to the extended depth of this module it is not recommended for use with the HPX-1600</v>
          </cell>
          <cell r="J563">
            <v>165</v>
          </cell>
          <cell r="K563">
            <v>165</v>
          </cell>
          <cell r="L563">
            <v>82.5</v>
          </cell>
          <cell r="P563">
            <v>718878025338</v>
          </cell>
          <cell r="Q563">
            <v>0</v>
          </cell>
          <cell r="R563">
            <v>0.1</v>
          </cell>
          <cell r="S563">
            <v>2.0499999999999998</v>
          </cell>
          <cell r="T563">
            <v>1</v>
          </cell>
          <cell r="U563">
            <v>2</v>
          </cell>
          <cell r="V563" t="str">
            <v>US</v>
          </cell>
          <cell r="W563" t="str">
            <v>Compliant</v>
          </cell>
          <cell r="X563" t="str">
            <v>https://www.amx.com/en-US/products/hpx-n102-srj45</v>
          </cell>
          <cell r="Y563">
            <v>561</v>
          </cell>
        </row>
        <row r="564">
          <cell r="A564" t="str">
            <v>FG565-11-BL-00</v>
          </cell>
          <cell r="B564" t="str">
            <v>AMX</v>
          </cell>
          <cell r="C564" t="str">
            <v>Architectural Connectivity</v>
          </cell>
          <cell r="D564" t="str">
            <v>HPX-U400-R-MET-6NE</v>
          </cell>
          <cell r="E564" t="str">
            <v>AMX-ENV</v>
          </cell>
          <cell r="G564" t="str">
            <v>Limited Quantity</v>
          </cell>
          <cell r="H564" t="str">
            <v>Metreau Keypad module for Hydraport</v>
          </cell>
          <cell r="I564" t="str">
            <v>The HPX-U400-R-MET-6NE, Metreau 6-Button Ethernet Keypad Ramp Mount Kit, is a Metreau 6-Button Ethernet Keypad in a carrier that allows it to be installed into the Hydraport HPX-600,900 and 1200 Connection Ports</v>
          </cell>
          <cell r="J564">
            <v>550</v>
          </cell>
          <cell r="K564">
            <v>550</v>
          </cell>
          <cell r="L564">
            <v>275</v>
          </cell>
          <cell r="P564">
            <v>718878023884</v>
          </cell>
          <cell r="Q564">
            <v>0</v>
          </cell>
          <cell r="R564">
            <v>0.4</v>
          </cell>
          <cell r="S564">
            <v>2.0499999999999998</v>
          </cell>
          <cell r="T564">
            <v>4</v>
          </cell>
          <cell r="U564">
            <v>1</v>
          </cell>
          <cell r="V564" t="str">
            <v>US</v>
          </cell>
          <cell r="W564" t="str">
            <v>Compliant</v>
          </cell>
          <cell r="X564" t="str">
            <v>https://www.amx.com/en-US/products/hpx-u400-r-met-6ne</v>
          </cell>
          <cell r="Y564">
            <v>562</v>
          </cell>
        </row>
        <row r="565">
          <cell r="A565" t="str">
            <v>FG565-12-BL-00</v>
          </cell>
          <cell r="B565" t="str">
            <v>AMX</v>
          </cell>
          <cell r="C565" t="str">
            <v>Architectural Connectivity</v>
          </cell>
          <cell r="D565" t="str">
            <v>HPX-U400-R-MET-13E</v>
          </cell>
          <cell r="E565" t="str">
            <v>AMX-ENV</v>
          </cell>
          <cell r="G565" t="str">
            <v>Limited Quantity</v>
          </cell>
          <cell r="H565" t="str">
            <v>Metreau Keypad module for Hydraport</v>
          </cell>
          <cell r="I565" t="str">
            <v>The HPX-U400-R-MET-13E, Metreau 13-Button Ethernet Keypad Ramp Mount Kit, is a Metreau 13-Button Ethernet Keypad in a carrier that allows it to be installed into the Hydraport HPX-600,900 and 1200 Connection Ports</v>
          </cell>
          <cell r="J565">
            <v>515</v>
          </cell>
          <cell r="K565">
            <v>515</v>
          </cell>
          <cell r="L565">
            <v>257.5</v>
          </cell>
          <cell r="P565">
            <v>718878001431</v>
          </cell>
          <cell r="Q565">
            <v>0</v>
          </cell>
          <cell r="R565">
            <v>0.4</v>
          </cell>
          <cell r="S565">
            <v>2.0499999999999998</v>
          </cell>
          <cell r="T565">
            <v>4</v>
          </cell>
          <cell r="U565">
            <v>1</v>
          </cell>
          <cell r="V565" t="str">
            <v>US</v>
          </cell>
          <cell r="W565" t="str">
            <v>Compliant</v>
          </cell>
          <cell r="X565" t="str">
            <v>https://www.amx.com/en-US/products/hpx-u400-r-met-13e</v>
          </cell>
          <cell r="Y565">
            <v>563</v>
          </cell>
        </row>
        <row r="566">
          <cell r="A566" t="str">
            <v>FG565-13-BL-00</v>
          </cell>
          <cell r="B566" t="str">
            <v>AMX</v>
          </cell>
          <cell r="C566" t="str">
            <v>Architectural Connectivity</v>
          </cell>
          <cell r="D566" t="str">
            <v>HPX-U400-R-MET-7E</v>
          </cell>
          <cell r="E566" t="str">
            <v>AMX-ENV</v>
          </cell>
          <cell r="H566" t="str">
            <v>Metreau Keypad module for Hydraport</v>
          </cell>
          <cell r="I566" t="str">
            <v>The HPX-U400-R-MET-7E, Metreau 7-Button Ethernet Keypad Ramp Mount Kit, is a Metreau 7-Button Ethernet Keypad in a carrier that allows it to be installed into the Hydraport HPX-600,900 and 1200 Connection Ports</v>
          </cell>
          <cell r="J566">
            <v>515</v>
          </cell>
          <cell r="K566">
            <v>515</v>
          </cell>
          <cell r="L566">
            <v>257.5</v>
          </cell>
          <cell r="P566">
            <v>0</v>
          </cell>
          <cell r="Q566">
            <v>0</v>
          </cell>
          <cell r="R566">
            <v>0.4</v>
          </cell>
          <cell r="S566">
            <v>2.0499999999999998</v>
          </cell>
          <cell r="T566">
            <v>4</v>
          </cell>
          <cell r="U566">
            <v>1</v>
          </cell>
          <cell r="V566" t="str">
            <v>US</v>
          </cell>
          <cell r="W566" t="str">
            <v>Compliant</v>
          </cell>
          <cell r="X566" t="str">
            <v>https://www.amx.com/en-US/products/hpx-u400-r-met-7e</v>
          </cell>
          <cell r="Y566">
            <v>564</v>
          </cell>
        </row>
        <row r="567">
          <cell r="A567" t="str">
            <v>FG570-01-10K-00</v>
          </cell>
          <cell r="B567" t="str">
            <v>AMX</v>
          </cell>
          <cell r="C567" t="str">
            <v>Architectural Connectivity</v>
          </cell>
          <cell r="D567" t="str">
            <v>HPG-10-10K</v>
          </cell>
          <cell r="E567" t="str">
            <v>AMX-ENV</v>
          </cell>
          <cell r="H567" t="str">
            <v>Hydraport Mini Grommet 10-pack</v>
          </cell>
          <cell r="I567" t="str">
            <v>Hydraport 3/4" Mini-Grommet, 10-Pack</v>
          </cell>
          <cell r="J567">
            <v>190</v>
          </cell>
          <cell r="K567">
            <v>190</v>
          </cell>
          <cell r="L567">
            <v>94.6</v>
          </cell>
          <cell r="P567">
            <v>718878020081</v>
          </cell>
          <cell r="Q567">
            <v>0</v>
          </cell>
          <cell r="R567">
            <v>0.5</v>
          </cell>
          <cell r="S567">
            <v>2.75</v>
          </cell>
          <cell r="T567">
            <v>2.75</v>
          </cell>
          <cell r="U567">
            <v>1.75</v>
          </cell>
          <cell r="V567" t="str">
            <v>MY</v>
          </cell>
          <cell r="W567" t="str">
            <v>Compliant</v>
          </cell>
          <cell r="X567" t="str">
            <v>https://www.amx.com/en-US/products/hpg-10</v>
          </cell>
          <cell r="Y567">
            <v>565</v>
          </cell>
        </row>
        <row r="568">
          <cell r="A568" t="str">
            <v>FG570-02B-GB</v>
          </cell>
          <cell r="B568" t="str">
            <v>AMX</v>
          </cell>
          <cell r="C568" t="str">
            <v>Architectural Connectivity</v>
          </cell>
          <cell r="D568" t="str">
            <v>HPG-20B-GB</v>
          </cell>
          <cell r="E568" t="str">
            <v>AMX-ENV</v>
          </cell>
          <cell r="G568" t="str">
            <v>Limited Quantity</v>
          </cell>
          <cell r="H568" t="str">
            <v>Hydraport Grommet 2-inch</v>
          </cell>
          <cell r="I568" t="str">
            <v>Hydraport 2" Grommet, Gloss Black in Black Anodized Aluminum</v>
          </cell>
          <cell r="J568">
            <v>130</v>
          </cell>
          <cell r="K568">
            <v>130</v>
          </cell>
          <cell r="L568">
            <v>65</v>
          </cell>
          <cell r="P568">
            <v>718878020135</v>
          </cell>
          <cell r="Q568">
            <v>0</v>
          </cell>
          <cell r="R568">
            <v>0.5</v>
          </cell>
          <cell r="S568">
            <v>2.75</v>
          </cell>
          <cell r="T568">
            <v>2.75</v>
          </cell>
          <cell r="U568">
            <v>1.75</v>
          </cell>
          <cell r="V568" t="str">
            <v>US</v>
          </cell>
          <cell r="W568" t="str">
            <v>Compliant</v>
          </cell>
          <cell r="X568" t="str">
            <v>https://www.amx.com/en-US/products/hpg-20</v>
          </cell>
          <cell r="Y568">
            <v>566</v>
          </cell>
        </row>
        <row r="569">
          <cell r="A569" t="str">
            <v>FG570-02B-MB</v>
          </cell>
          <cell r="B569" t="str">
            <v>AMX</v>
          </cell>
          <cell r="C569" t="str">
            <v>Architectural Connectivity</v>
          </cell>
          <cell r="D569" t="str">
            <v>HPG-20B-MB</v>
          </cell>
          <cell r="E569" t="str">
            <v>AMX-ENV</v>
          </cell>
          <cell r="G569" t="str">
            <v>Limited Quantity</v>
          </cell>
          <cell r="H569" t="str">
            <v>Hydraport Grommet 2-inch</v>
          </cell>
          <cell r="I569" t="str">
            <v>Hydraport 2" Grommet, Matte Black in Black Anodized Aluminum</v>
          </cell>
          <cell r="J569">
            <v>130</v>
          </cell>
          <cell r="K569">
            <v>130</v>
          </cell>
          <cell r="L569">
            <v>65</v>
          </cell>
          <cell r="P569">
            <v>718878235331</v>
          </cell>
          <cell r="Q569">
            <v>0</v>
          </cell>
          <cell r="R569">
            <v>0.5</v>
          </cell>
          <cell r="S569">
            <v>2.75</v>
          </cell>
          <cell r="T569">
            <v>2.75</v>
          </cell>
          <cell r="U569">
            <v>1.75</v>
          </cell>
          <cell r="V569" t="str">
            <v>US</v>
          </cell>
          <cell r="W569" t="str">
            <v>Compliant</v>
          </cell>
          <cell r="X569" t="str">
            <v>https://www.amx.com/en-US/products/hpg-20</v>
          </cell>
          <cell r="Y569">
            <v>567</v>
          </cell>
        </row>
        <row r="570">
          <cell r="A570" t="str">
            <v>FG570-02S-FG</v>
          </cell>
          <cell r="B570" t="str">
            <v>AMX</v>
          </cell>
          <cell r="C570" t="str">
            <v>Architectural Connectivity</v>
          </cell>
          <cell r="D570" t="str">
            <v>HPG-20S-FG</v>
          </cell>
          <cell r="E570" t="str">
            <v>AMX-ENV</v>
          </cell>
          <cell r="G570" t="str">
            <v>Limited Quantity</v>
          </cell>
          <cell r="H570" t="str">
            <v>Hydraport Grommet 2-inch</v>
          </cell>
          <cell r="I570" t="str">
            <v>Hydraport 2" Grommet, Frosted in Silver Anodized Aluminum</v>
          </cell>
          <cell r="J570">
            <v>130</v>
          </cell>
          <cell r="K570">
            <v>130</v>
          </cell>
          <cell r="L570">
            <v>65</v>
          </cell>
          <cell r="P570">
            <v>718878235447</v>
          </cell>
          <cell r="Q570">
            <v>0</v>
          </cell>
          <cell r="R570">
            <v>0.5</v>
          </cell>
          <cell r="S570">
            <v>2.75</v>
          </cell>
          <cell r="T570">
            <v>2.75</v>
          </cell>
          <cell r="U570">
            <v>1.75</v>
          </cell>
          <cell r="V570" t="str">
            <v>US</v>
          </cell>
          <cell r="W570" t="str">
            <v>Compliant</v>
          </cell>
          <cell r="X570" t="str">
            <v>https://www.amx.com/en-US/products/hpg-20</v>
          </cell>
          <cell r="Y570">
            <v>568</v>
          </cell>
        </row>
        <row r="571">
          <cell r="A571" t="str">
            <v>FG570-02S-GS</v>
          </cell>
          <cell r="B571" t="str">
            <v>AMX</v>
          </cell>
          <cell r="C571" t="str">
            <v>Architectural Connectivity</v>
          </cell>
          <cell r="D571" t="str">
            <v>HPG-20S-GS</v>
          </cell>
          <cell r="E571" t="str">
            <v>AMX-ENV</v>
          </cell>
          <cell r="G571" t="str">
            <v>Limited Quantity</v>
          </cell>
          <cell r="H571" t="str">
            <v>Hydraport Grommet 2-inch</v>
          </cell>
          <cell r="I571" t="str">
            <v>Hydraport 2" Grommet, Gloss Silver in Silver Anodized Aluminum</v>
          </cell>
          <cell r="J571">
            <v>130</v>
          </cell>
          <cell r="K571">
            <v>130</v>
          </cell>
          <cell r="L571">
            <v>65</v>
          </cell>
          <cell r="P571">
            <v>718878228661</v>
          </cell>
          <cell r="Q571">
            <v>0</v>
          </cell>
          <cell r="R571">
            <v>0.5</v>
          </cell>
          <cell r="S571">
            <v>2.75</v>
          </cell>
          <cell r="T571">
            <v>2.75</v>
          </cell>
          <cell r="U571">
            <v>1.75</v>
          </cell>
          <cell r="V571" t="str">
            <v>US</v>
          </cell>
          <cell r="W571" t="str">
            <v>Compliant</v>
          </cell>
          <cell r="X571" t="str">
            <v>https://www.amx.com/en-US/products/hpg-20</v>
          </cell>
          <cell r="Y571">
            <v>569</v>
          </cell>
        </row>
        <row r="572">
          <cell r="A572" t="str">
            <v>FG571-07</v>
          </cell>
          <cell r="B572" t="str">
            <v>AMX</v>
          </cell>
          <cell r="C572" t="str">
            <v>Architectural Connectivity</v>
          </cell>
          <cell r="D572" t="str">
            <v>HPX-MSP-7-BL</v>
          </cell>
          <cell r="E572" t="str">
            <v>AMX-ENV</v>
          </cell>
          <cell r="G572" t="str">
            <v>Limited Quantity - REDUCED</v>
          </cell>
          <cell r="H572" t="str">
            <v>Hydraport with 7" touch panel BLACK</v>
          </cell>
          <cell r="I572" t="str">
            <v>Hydraport Touch Connection Port with 7" Panel, Black; 8 module connection port with Modero S Series Touch Panel built into the cover</v>
          </cell>
          <cell r="J572">
            <v>3085.88</v>
          </cell>
          <cell r="K572">
            <v>1341.5</v>
          </cell>
          <cell r="L572">
            <v>575.77</v>
          </cell>
          <cell r="P572">
            <v>718878025345</v>
          </cell>
          <cell r="Q572">
            <v>0</v>
          </cell>
          <cell r="R572">
            <v>3.58</v>
          </cell>
          <cell r="S572">
            <v>10.571</v>
          </cell>
          <cell r="T572">
            <v>6.5259999999999998</v>
          </cell>
          <cell r="U572">
            <v>4.5670000000000002</v>
          </cell>
          <cell r="V572" t="str">
            <v>MX</v>
          </cell>
          <cell r="W572" t="str">
            <v>Compliant</v>
          </cell>
          <cell r="X572" t="str">
            <v>https://www.amx.com/en-US/products/hpx-msp-7</v>
          </cell>
          <cell r="Y572">
            <v>570</v>
          </cell>
        </row>
        <row r="573">
          <cell r="A573" t="str">
            <v>FG571-08</v>
          </cell>
          <cell r="B573" t="str">
            <v>AMX</v>
          </cell>
          <cell r="C573" t="str">
            <v>Architectural Connectivity</v>
          </cell>
          <cell r="D573" t="str">
            <v>HPX-MSP-7-SL</v>
          </cell>
          <cell r="E573" t="str">
            <v>AMX-ENV</v>
          </cell>
          <cell r="G573" t="str">
            <v>Limited Quantity - REDUCED</v>
          </cell>
          <cell r="H573" t="str">
            <v>Hydraport with 7" touch panel SILVER</v>
          </cell>
          <cell r="I573" t="str">
            <v>Hydraport Touch Connection Port with 7" Panel, Silver; 8 module connection port with Modero S Series Touch Panel built into the cover</v>
          </cell>
          <cell r="J573">
            <v>3085.88</v>
          </cell>
          <cell r="K573">
            <v>1341.5</v>
          </cell>
          <cell r="L573">
            <v>390.37</v>
          </cell>
          <cell r="P573">
            <v>718878025352</v>
          </cell>
          <cell r="Q573">
            <v>0</v>
          </cell>
          <cell r="R573">
            <v>3.58</v>
          </cell>
          <cell r="S573">
            <v>10.571</v>
          </cell>
          <cell r="T573">
            <v>6.5259999999999998</v>
          </cell>
          <cell r="U573">
            <v>4.5670000000000002</v>
          </cell>
          <cell r="V573" t="str">
            <v>MX</v>
          </cell>
          <cell r="W573" t="str">
            <v>Compliant</v>
          </cell>
          <cell r="X573" t="str">
            <v>https://www.amx.com/en-US/products/hpx-msp-7</v>
          </cell>
          <cell r="Y573">
            <v>571</v>
          </cell>
        </row>
        <row r="574">
          <cell r="A574" t="str">
            <v>FG571-09</v>
          </cell>
          <cell r="B574" t="str">
            <v>AMX</v>
          </cell>
          <cell r="C574" t="str">
            <v>Architectural Connectivity</v>
          </cell>
          <cell r="D574" t="str">
            <v>HPX-MSP-10-SL</v>
          </cell>
          <cell r="E574" t="str">
            <v>AMX-ENV</v>
          </cell>
          <cell r="G574" t="str">
            <v>Limited Quantity - REDUCED</v>
          </cell>
          <cell r="H574" t="str">
            <v>Hydraport with 10" touch panel SILVER</v>
          </cell>
          <cell r="I574" t="str">
            <v>Hydraport Touch Connection Port with 10" Panel, Silver; 10 module connection port with Modero S Series Touch Panel built into the cover</v>
          </cell>
          <cell r="J574">
            <v>4327.03</v>
          </cell>
          <cell r="K574">
            <v>4327.03</v>
          </cell>
          <cell r="L574">
            <v>1260.32</v>
          </cell>
          <cell r="P574">
            <v>718878025369</v>
          </cell>
          <cell r="Q574">
            <v>0</v>
          </cell>
          <cell r="R574">
            <v>5.75</v>
          </cell>
          <cell r="S574">
            <v>13.221</v>
          </cell>
          <cell r="T574">
            <v>8.4879999999999995</v>
          </cell>
          <cell r="U574">
            <v>4.5670000000000002</v>
          </cell>
          <cell r="V574" t="str">
            <v>MX</v>
          </cell>
          <cell r="W574" t="str">
            <v>Compliant</v>
          </cell>
          <cell r="X574" t="str">
            <v>https://www.amx.com/en-US/products/hpx-msp-10</v>
          </cell>
          <cell r="Y574">
            <v>572</v>
          </cell>
        </row>
        <row r="575">
          <cell r="A575" t="str">
            <v>FG571-10</v>
          </cell>
          <cell r="B575" t="str">
            <v>AMX</v>
          </cell>
          <cell r="C575" t="str">
            <v>Architectural Connectivity</v>
          </cell>
          <cell r="D575" t="str">
            <v>HPX-MSP-10-BL</v>
          </cell>
          <cell r="E575" t="str">
            <v>AMX-ENV</v>
          </cell>
          <cell r="G575" t="str">
            <v>Limited Quantity - REDUCED</v>
          </cell>
          <cell r="H575" t="str">
            <v>Hydraport with 10" touch panel BLACK</v>
          </cell>
          <cell r="I575" t="str">
            <v>Hydraport Touch Connection Port with 10" Panel, Black; 10 module connection port with Modero S Series Touch Panel built into the cover</v>
          </cell>
          <cell r="J575">
            <v>4327.03</v>
          </cell>
          <cell r="K575">
            <v>1881.07</v>
          </cell>
          <cell r="L575">
            <v>493.37</v>
          </cell>
          <cell r="P575">
            <v>718878025376</v>
          </cell>
          <cell r="Q575">
            <v>0</v>
          </cell>
          <cell r="R575">
            <v>5.75</v>
          </cell>
          <cell r="S575">
            <v>13.221</v>
          </cell>
          <cell r="T575">
            <v>8.4879999999999995</v>
          </cell>
          <cell r="U575">
            <v>4.5670000000000002</v>
          </cell>
          <cell r="V575" t="str">
            <v>MX</v>
          </cell>
          <cell r="W575" t="str">
            <v>Compliant</v>
          </cell>
          <cell r="X575" t="str">
            <v>https://www.amx.com/en-US/products/hpx-msp-10</v>
          </cell>
          <cell r="Y575">
            <v>573</v>
          </cell>
        </row>
        <row r="576">
          <cell r="A576" t="str">
            <v>FG5793-01-BL</v>
          </cell>
          <cell r="B576" t="str">
            <v>AMX</v>
          </cell>
          <cell r="C576" t="str">
            <v>Keypads</v>
          </cell>
          <cell r="D576" t="str">
            <v>MET-6NE-BL</v>
          </cell>
          <cell r="E576" t="str">
            <v>AMX-UI</v>
          </cell>
          <cell r="H576" t="str">
            <v>Metreau Keypad 6-button nav wheel BLACK</v>
          </cell>
          <cell r="I576" t="str">
            <v>Metreau 6-Button Ethernet Keypad with Navigation, Install in Decora-style wallplates, Black</v>
          </cell>
          <cell r="J576">
            <v>489.25</v>
          </cell>
          <cell r="K576">
            <v>489.25</v>
          </cell>
          <cell r="L576">
            <v>244.63</v>
          </cell>
          <cell r="P576">
            <v>718878025383</v>
          </cell>
          <cell r="Q576">
            <v>0</v>
          </cell>
          <cell r="R576">
            <v>0.35</v>
          </cell>
          <cell r="S576">
            <v>4</v>
          </cell>
          <cell r="T576">
            <v>1.75</v>
          </cell>
          <cell r="U576">
            <v>1</v>
          </cell>
          <cell r="V576" t="str">
            <v>MX</v>
          </cell>
          <cell r="W576" t="str">
            <v>Compliant</v>
          </cell>
          <cell r="X576" t="str">
            <v>https://www.amx.com/en-US/products/met-6ne</v>
          </cell>
          <cell r="Y576">
            <v>574</v>
          </cell>
        </row>
        <row r="577">
          <cell r="A577" t="str">
            <v>FG5793-01-WH</v>
          </cell>
          <cell r="B577" t="str">
            <v>AMX</v>
          </cell>
          <cell r="C577" t="str">
            <v>Keypads</v>
          </cell>
          <cell r="D577" t="str">
            <v>MET-6NE-WH</v>
          </cell>
          <cell r="E577" t="str">
            <v>AMX-UI</v>
          </cell>
          <cell r="H577" t="str">
            <v>Metreau Keypad 6-button nav wheel WHITE</v>
          </cell>
          <cell r="I577" t="str">
            <v>Metreau 6-Button Ethernet Keypad with Navigation, Install in Decora-style wallplates, White</v>
          </cell>
          <cell r="J577">
            <v>489.25</v>
          </cell>
          <cell r="K577">
            <v>489.25</v>
          </cell>
          <cell r="L577">
            <v>244.63</v>
          </cell>
          <cell r="P577">
            <v>718878025390</v>
          </cell>
          <cell r="Q577">
            <v>0</v>
          </cell>
          <cell r="R577">
            <v>0.35</v>
          </cell>
          <cell r="S577">
            <v>4</v>
          </cell>
          <cell r="T577">
            <v>1.75</v>
          </cell>
          <cell r="U577">
            <v>1</v>
          </cell>
          <cell r="V577" t="str">
            <v>MX</v>
          </cell>
          <cell r="W577" t="str">
            <v>Compliant</v>
          </cell>
          <cell r="X577" t="str">
            <v>https://www.amx.com/en-US/products/met-6ne</v>
          </cell>
          <cell r="Y577">
            <v>575</v>
          </cell>
        </row>
        <row r="578">
          <cell r="A578" t="str">
            <v>FG5793-02-BL</v>
          </cell>
          <cell r="B578" t="str">
            <v>AMX</v>
          </cell>
          <cell r="C578" t="str">
            <v>Keypads</v>
          </cell>
          <cell r="D578" t="str">
            <v>MET-13E-BL</v>
          </cell>
          <cell r="E578" t="str">
            <v>AMX-UI</v>
          </cell>
          <cell r="H578" t="str">
            <v>Metreau Keypad 13-button BLACK</v>
          </cell>
          <cell r="I578" t="str">
            <v>Metreau 13-Button Ethernet Keypad, Install in Decora-style wallplates, Black</v>
          </cell>
          <cell r="J578">
            <v>464.53</v>
          </cell>
          <cell r="K578">
            <v>464.53</v>
          </cell>
          <cell r="L578">
            <v>232.27</v>
          </cell>
          <cell r="P578">
            <v>718878025406</v>
          </cell>
          <cell r="Q578">
            <v>0</v>
          </cell>
          <cell r="R578">
            <v>0.35</v>
          </cell>
          <cell r="S578">
            <v>4</v>
          </cell>
          <cell r="T578">
            <v>1.75</v>
          </cell>
          <cell r="U578">
            <v>1</v>
          </cell>
          <cell r="V578" t="str">
            <v>MX</v>
          </cell>
          <cell r="W578" t="str">
            <v>Compliant</v>
          </cell>
          <cell r="X578" t="str">
            <v>https://www.amx.com/en-US/products/met-13e</v>
          </cell>
          <cell r="Y578">
            <v>576</v>
          </cell>
        </row>
        <row r="579">
          <cell r="A579" t="str">
            <v>FG5793-02-WH</v>
          </cell>
          <cell r="B579" t="str">
            <v>AMX</v>
          </cell>
          <cell r="C579" t="str">
            <v>Keypads</v>
          </cell>
          <cell r="D579" t="str">
            <v>MET-13E-WH</v>
          </cell>
          <cell r="E579" t="str">
            <v>AMX-UI</v>
          </cell>
          <cell r="H579" t="str">
            <v>Metreau Keypad 13-button WHITE</v>
          </cell>
          <cell r="I579" t="str">
            <v>Metreau 13-Button Ethernet Keypad, Install in Decora-style wallplates, White</v>
          </cell>
          <cell r="J579">
            <v>464.53</v>
          </cell>
          <cell r="K579">
            <v>464.53</v>
          </cell>
          <cell r="L579">
            <v>232.27</v>
          </cell>
          <cell r="P579">
            <v>718878022764</v>
          </cell>
          <cell r="Q579">
            <v>0</v>
          </cell>
          <cell r="R579">
            <v>0.35</v>
          </cell>
          <cell r="S579">
            <v>4</v>
          </cell>
          <cell r="T579">
            <v>1.75</v>
          </cell>
          <cell r="U579">
            <v>1</v>
          </cell>
          <cell r="V579" t="str">
            <v>MX</v>
          </cell>
          <cell r="W579" t="str">
            <v>Compliant</v>
          </cell>
          <cell r="X579" t="str">
            <v>https://www.amx.com/en-US/products/met-13e</v>
          </cell>
          <cell r="Y579">
            <v>577</v>
          </cell>
        </row>
        <row r="580">
          <cell r="A580" t="str">
            <v>FG5793-03-BL</v>
          </cell>
          <cell r="B580" t="str">
            <v>AMX</v>
          </cell>
          <cell r="C580" t="str">
            <v>Keypads</v>
          </cell>
          <cell r="D580" t="str">
            <v>MET-7E-BL</v>
          </cell>
          <cell r="E580" t="str">
            <v>AMX-UI</v>
          </cell>
          <cell r="H580" t="str">
            <v>Metreau Keypad 7-button BLACK</v>
          </cell>
          <cell r="I580" t="str">
            <v>Metreau 7-Button Ethernet Keypad, Install in Decora-style wallplates, Black</v>
          </cell>
          <cell r="J580">
            <v>464.53</v>
          </cell>
          <cell r="K580">
            <v>464.53</v>
          </cell>
          <cell r="L580">
            <v>232.27</v>
          </cell>
          <cell r="P580">
            <v>718878025413</v>
          </cell>
          <cell r="Q580">
            <v>0</v>
          </cell>
          <cell r="R580">
            <v>0.35</v>
          </cell>
          <cell r="S580">
            <v>4</v>
          </cell>
          <cell r="T580">
            <v>1.75</v>
          </cell>
          <cell r="U580">
            <v>1</v>
          </cell>
          <cell r="V580" t="str">
            <v>MX</v>
          </cell>
          <cell r="W580" t="str">
            <v>Compliant</v>
          </cell>
          <cell r="X580" t="str">
            <v>https://www.amx.com/en-US/products/met-7e</v>
          </cell>
          <cell r="Y580">
            <v>578</v>
          </cell>
        </row>
        <row r="581">
          <cell r="A581" t="str">
            <v>FG5793-03-WH</v>
          </cell>
          <cell r="B581" t="str">
            <v>AMX</v>
          </cell>
          <cell r="C581" t="str">
            <v>Keypads</v>
          </cell>
          <cell r="D581" t="str">
            <v>MET-7E-WH</v>
          </cell>
          <cell r="E581" t="str">
            <v>AMX-UI</v>
          </cell>
          <cell r="G581" t="str">
            <v>REDUCED</v>
          </cell>
          <cell r="H581" t="str">
            <v>Metreau Keypad 7-button WHITE</v>
          </cell>
          <cell r="I581" t="str">
            <v>Metreau 7-Button Ethernet Keypad, Install in Decora-style wallplates, White</v>
          </cell>
          <cell r="J581">
            <v>464.53</v>
          </cell>
          <cell r="K581">
            <v>346.67</v>
          </cell>
          <cell r="L581">
            <v>91.67</v>
          </cell>
          <cell r="P581">
            <v>718878025420</v>
          </cell>
          <cell r="Q581">
            <v>0</v>
          </cell>
          <cell r="R581">
            <v>0.35</v>
          </cell>
          <cell r="S581">
            <v>4</v>
          </cell>
          <cell r="T581">
            <v>1.75</v>
          </cell>
          <cell r="U581">
            <v>1</v>
          </cell>
          <cell r="V581" t="str">
            <v>MX</v>
          </cell>
          <cell r="W581" t="str">
            <v>Compliant</v>
          </cell>
          <cell r="X581" t="str">
            <v>https://www.amx.com/en-US/products/met-7e</v>
          </cell>
          <cell r="Y581">
            <v>579</v>
          </cell>
        </row>
        <row r="582">
          <cell r="A582" t="str">
            <v>FG5793-06L-BL</v>
          </cell>
          <cell r="B582" t="str">
            <v>AMX</v>
          </cell>
          <cell r="C582" t="str">
            <v>Keypads</v>
          </cell>
          <cell r="D582" t="str">
            <v>MKP-106L-BL</v>
          </cell>
          <cell r="E582" t="str">
            <v>AMX-UI</v>
          </cell>
          <cell r="H582" t="str">
            <v>Massio Keypad 6-button landscape BLACK</v>
          </cell>
          <cell r="I582" t="str">
            <v>Massio 6-Button Ethernet Keypad, Landscape, Black - Fits into standard 1 gang US, UK, or EU back box. Use in conjunction with NetLinx control or as a secondary UI with Massio ControlPads</v>
          </cell>
          <cell r="J582">
            <v>586.07000000000005</v>
          </cell>
          <cell r="K582">
            <v>586.07000000000005</v>
          </cell>
          <cell r="L582">
            <v>293.04000000000002</v>
          </cell>
          <cell r="P582">
            <v>718878025437</v>
          </cell>
          <cell r="Q582">
            <v>0</v>
          </cell>
          <cell r="R582">
            <v>0.25</v>
          </cell>
          <cell r="S582">
            <v>3.4375</v>
          </cell>
          <cell r="T582">
            <v>4.6875</v>
          </cell>
          <cell r="U582">
            <v>0.5625</v>
          </cell>
          <cell r="V582" t="str">
            <v>MX</v>
          </cell>
          <cell r="W582" t="str">
            <v>Compliant</v>
          </cell>
          <cell r="X582" t="str">
            <v>https://www.amx.com/en-US/products/mkp-106</v>
          </cell>
          <cell r="Y582">
            <v>580</v>
          </cell>
        </row>
        <row r="583">
          <cell r="A583" t="str">
            <v>FG5793-06L-W</v>
          </cell>
          <cell r="B583" t="str">
            <v>AMX</v>
          </cell>
          <cell r="C583" t="str">
            <v>Keypads</v>
          </cell>
          <cell r="D583" t="str">
            <v>MKP-106L-WH</v>
          </cell>
          <cell r="E583" t="str">
            <v>AMX-UI</v>
          </cell>
          <cell r="G583" t="str">
            <v>REDUCED</v>
          </cell>
          <cell r="H583" t="str">
            <v>Massio Keypad 6-button landscape WHITE</v>
          </cell>
          <cell r="I583" t="str">
            <v>Massio 6-Button Ethernet Keypad, Landscape, White - Fits into standard 1 gang US, UK, or EU back box. Use in conjunction with NetLinx control or as a secondary UI with Massio ControlPads</v>
          </cell>
          <cell r="J583">
            <v>586.07000000000005</v>
          </cell>
          <cell r="K583">
            <v>437.37</v>
          </cell>
          <cell r="L583">
            <v>122.57</v>
          </cell>
          <cell r="P583">
            <v>718878025444</v>
          </cell>
          <cell r="Q583">
            <v>0</v>
          </cell>
          <cell r="R583">
            <v>0.25</v>
          </cell>
          <cell r="S583">
            <v>3.4375</v>
          </cell>
          <cell r="T583">
            <v>4.6875</v>
          </cell>
          <cell r="U583">
            <v>0.5625</v>
          </cell>
          <cell r="V583" t="str">
            <v>MX</v>
          </cell>
          <cell r="W583" t="str">
            <v>Compliant</v>
          </cell>
          <cell r="X583" t="str">
            <v>https://www.amx.com/en-US/products/mkp-106</v>
          </cell>
          <cell r="Y583">
            <v>581</v>
          </cell>
        </row>
        <row r="584">
          <cell r="A584" t="str">
            <v>FG5793-06P-BL</v>
          </cell>
          <cell r="B584" t="str">
            <v>AMX</v>
          </cell>
          <cell r="C584" t="str">
            <v>Keypads</v>
          </cell>
          <cell r="D584" t="str">
            <v>MKP-106P-BL</v>
          </cell>
          <cell r="E584" t="str">
            <v>AMX-UI</v>
          </cell>
          <cell r="H584" t="str">
            <v>Massio Keypad 6-button portrait BLACK</v>
          </cell>
          <cell r="I584" t="str">
            <v>Massio 6-Button Ethernet Keypad, Portrait, Black - Fits into standard 1 gang US, UK, or EU back box. Use in conjunction with NetLinx control or as a secondary UI with Massio ControlPads</v>
          </cell>
          <cell r="J584">
            <v>586.07000000000005</v>
          </cell>
          <cell r="K584">
            <v>586.07000000000005</v>
          </cell>
          <cell r="L584">
            <v>293.04000000000002</v>
          </cell>
          <cell r="P584">
            <v>718878025451</v>
          </cell>
          <cell r="Q584">
            <v>0</v>
          </cell>
          <cell r="R584">
            <v>0.25</v>
          </cell>
          <cell r="S584">
            <v>4.6875</v>
          </cell>
          <cell r="T584">
            <v>3.4375</v>
          </cell>
          <cell r="U584">
            <v>0.5625</v>
          </cell>
          <cell r="V584" t="str">
            <v>MX</v>
          </cell>
          <cell r="W584" t="str">
            <v>Compliant</v>
          </cell>
          <cell r="X584" t="str">
            <v>https://www.amx.com/en-US/products/mkp-106</v>
          </cell>
          <cell r="Y584">
            <v>582</v>
          </cell>
        </row>
        <row r="585">
          <cell r="A585" t="str">
            <v>FG5793-06P-W</v>
          </cell>
          <cell r="B585" t="str">
            <v>AMX</v>
          </cell>
          <cell r="C585" t="str">
            <v>Keypads</v>
          </cell>
          <cell r="D585" t="str">
            <v>MKP-106P-WH</v>
          </cell>
          <cell r="E585" t="str">
            <v>AMX-UI</v>
          </cell>
          <cell r="H585" t="str">
            <v>Massio Keypad 6-button portrait WHITE</v>
          </cell>
          <cell r="I585" t="str">
            <v>Massio 6-Button Ethernet Keypad, Portrait, White - Fits into standard 1 gang US, UK, or EU back box. Use in conjunction with NetLinx control or as a secondary UI with Massio ControlPads</v>
          </cell>
          <cell r="J585">
            <v>586.07000000000005</v>
          </cell>
          <cell r="K585">
            <v>586.07000000000005</v>
          </cell>
          <cell r="L585">
            <v>293.04000000000002</v>
          </cell>
          <cell r="P585">
            <v>718878025468</v>
          </cell>
          <cell r="Q585">
            <v>0</v>
          </cell>
          <cell r="R585">
            <v>0.25</v>
          </cell>
          <cell r="S585">
            <v>4.6875</v>
          </cell>
          <cell r="T585">
            <v>3.4375</v>
          </cell>
          <cell r="U585">
            <v>0.5625</v>
          </cell>
          <cell r="V585" t="str">
            <v>MX</v>
          </cell>
          <cell r="W585" t="str">
            <v>Compliant</v>
          </cell>
          <cell r="X585" t="str">
            <v>https://www.amx.com/en-US/products/mkp-106</v>
          </cell>
          <cell r="Y585">
            <v>583</v>
          </cell>
        </row>
        <row r="586">
          <cell r="A586" t="str">
            <v>FG5793-08L-BL</v>
          </cell>
          <cell r="B586" t="str">
            <v>AMX</v>
          </cell>
          <cell r="C586" t="str">
            <v>Keypads</v>
          </cell>
          <cell r="D586" t="str">
            <v>MKP-108L-BL</v>
          </cell>
          <cell r="E586" t="str">
            <v>AMX-UI</v>
          </cell>
          <cell r="H586" t="str">
            <v>Massio Keypad 8-button BLACK</v>
          </cell>
          <cell r="I586" t="str">
            <v>Massio 8-Button Ethernet Keypad, Landscape, Black - Fits into standard 2 gang US, UK, or EU back box. Use in conjunction with NetLinx control or as a secondary UI with Massio ControlPads</v>
          </cell>
          <cell r="J586">
            <v>705.55</v>
          </cell>
          <cell r="K586">
            <v>705.55</v>
          </cell>
          <cell r="L586">
            <v>352.78</v>
          </cell>
          <cell r="P586">
            <v>718878025475</v>
          </cell>
          <cell r="Q586">
            <v>0</v>
          </cell>
          <cell r="R586">
            <v>0.41</v>
          </cell>
          <cell r="S586">
            <v>4.6875</v>
          </cell>
          <cell r="T586">
            <v>6</v>
          </cell>
          <cell r="U586">
            <v>1</v>
          </cell>
          <cell r="V586" t="str">
            <v>MX</v>
          </cell>
          <cell r="W586" t="str">
            <v>Compliant</v>
          </cell>
          <cell r="X586" t="str">
            <v>https://www.amx.com/en-US/products/mkp-108</v>
          </cell>
          <cell r="Y586">
            <v>584</v>
          </cell>
        </row>
        <row r="587">
          <cell r="A587" t="str">
            <v>FG5793-08L-W</v>
          </cell>
          <cell r="B587" t="str">
            <v>AMX</v>
          </cell>
          <cell r="C587" t="str">
            <v>Keypads</v>
          </cell>
          <cell r="D587" t="str">
            <v>MKP-108L-WH</v>
          </cell>
          <cell r="E587" t="str">
            <v>AMX-UI</v>
          </cell>
          <cell r="H587" t="str">
            <v>Massio Keypad 8-button WHITE</v>
          </cell>
          <cell r="I587" t="str">
            <v>Massio 8-Button Ethernet Keypad, Landscape, White - Fits into standard 2 gang US, UK, or EU back box. Use in conjunction with NetLinx control or as a secondary UI with Massio ControlPads</v>
          </cell>
          <cell r="J587">
            <v>705.55</v>
          </cell>
          <cell r="K587">
            <v>705.55</v>
          </cell>
          <cell r="L587">
            <v>352.78</v>
          </cell>
          <cell r="P587">
            <v>718878025482</v>
          </cell>
          <cell r="Q587">
            <v>0</v>
          </cell>
          <cell r="R587">
            <v>0.41</v>
          </cell>
          <cell r="S587">
            <v>4.6875</v>
          </cell>
          <cell r="T587">
            <v>6</v>
          </cell>
          <cell r="U587">
            <v>1</v>
          </cell>
          <cell r="V587" t="str">
            <v>MX</v>
          </cell>
          <cell r="W587" t="str">
            <v>Compliant</v>
          </cell>
          <cell r="X587" t="str">
            <v>https://www.amx.com/en-US/products/mkp-108</v>
          </cell>
          <cell r="Y587">
            <v>585</v>
          </cell>
        </row>
        <row r="588">
          <cell r="A588" t="str">
            <v>FG5968-10</v>
          </cell>
          <cell r="B588" t="str">
            <v>AMX</v>
          </cell>
          <cell r="C588" t="str">
            <v>User Interface Accessories</v>
          </cell>
          <cell r="D588" t="str">
            <v>MXA-MPL</v>
          </cell>
          <cell r="E588" t="str">
            <v>AMX-UI</v>
          </cell>
          <cell r="H588" t="str">
            <v>Multi Preview Live Video Accessory for Touch Panels</v>
          </cell>
          <cell r="I588" t="str">
            <v>Modero Series Multi Preview Live.  Displays HD digital video streams on Modero Series Touch Panels when used in conjunction with an Enova DVX or Enova DGX.  It can also be used to display up to 10 preview images.</v>
          </cell>
          <cell r="J588">
            <v>3070</v>
          </cell>
          <cell r="K588">
            <v>3070</v>
          </cell>
          <cell r="L588">
            <v>1535</v>
          </cell>
          <cell r="P588">
            <v>718878236772</v>
          </cell>
          <cell r="Q588">
            <v>0</v>
          </cell>
          <cell r="R588">
            <v>2.8</v>
          </cell>
          <cell r="S588">
            <v>8.25</v>
          </cell>
          <cell r="T588">
            <v>7.1875</v>
          </cell>
          <cell r="U588">
            <v>1.5625</v>
          </cell>
          <cell r="V588" t="str">
            <v>US</v>
          </cell>
          <cell r="W588" t="str">
            <v>Compliant</v>
          </cell>
          <cell r="X588" t="str">
            <v>https://www.amx.com/en-US/products/mxa-mpl</v>
          </cell>
          <cell r="Y588">
            <v>586</v>
          </cell>
        </row>
        <row r="589">
          <cell r="A589" t="str">
            <v>FG5968-16</v>
          </cell>
          <cell r="B589" t="str">
            <v>AMX</v>
          </cell>
          <cell r="C589" t="str">
            <v>User Interface Accessories</v>
          </cell>
          <cell r="D589" t="str">
            <v>MXA-CLK</v>
          </cell>
          <cell r="E589" t="str">
            <v>AMX-UI</v>
          </cell>
          <cell r="H589" t="str">
            <v>Touch Panel Screen Cleaning Kit</v>
          </cell>
          <cell r="I589" t="str">
            <v>Screen Cleaning Kit, Modero X/S Series</v>
          </cell>
          <cell r="J589">
            <v>30.8</v>
          </cell>
          <cell r="K589">
            <v>30.8</v>
          </cell>
          <cell r="L589">
            <v>15.4</v>
          </cell>
          <cell r="P589">
            <v>718878243442</v>
          </cell>
          <cell r="Q589">
            <v>0</v>
          </cell>
          <cell r="R589">
            <v>0.2</v>
          </cell>
          <cell r="S589">
            <v>2</v>
          </cell>
          <cell r="T589">
            <v>2</v>
          </cell>
          <cell r="U589">
            <v>0.5</v>
          </cell>
          <cell r="V589" t="str">
            <v>CN</v>
          </cell>
          <cell r="W589" t="str">
            <v>Non Compliant</v>
          </cell>
          <cell r="X589" t="str">
            <v>https://www.amx.com/en-US/products/mxa-clk</v>
          </cell>
          <cell r="Y589">
            <v>587</v>
          </cell>
        </row>
        <row r="590">
          <cell r="A590" t="str">
            <v>FG5968-30-00</v>
          </cell>
          <cell r="B590" t="str">
            <v>AMX</v>
          </cell>
          <cell r="C590" t="str">
            <v>User Interface Accessories</v>
          </cell>
          <cell r="D590" t="str">
            <v>MPA-VRK</v>
          </cell>
          <cell r="E590" t="str">
            <v>AMX-UI</v>
          </cell>
          <cell r="H590" t="str">
            <v>Rack Mount Shelf</v>
          </cell>
          <cell r="I590" t="str">
            <v>Rack Mounting Tray for MXA-MPL and MXA-MP</v>
          </cell>
          <cell r="J590">
            <v>332.69</v>
          </cell>
          <cell r="K590">
            <v>332.69</v>
          </cell>
          <cell r="L590">
            <v>166.35</v>
          </cell>
          <cell r="P590">
            <v>0</v>
          </cell>
          <cell r="Q590">
            <v>0</v>
          </cell>
          <cell r="R590">
            <v>1</v>
          </cell>
          <cell r="S590">
            <v>19</v>
          </cell>
          <cell r="T590">
            <v>7.75</v>
          </cell>
          <cell r="U590">
            <v>1.75</v>
          </cell>
          <cell r="V590" t="str">
            <v>MX</v>
          </cell>
          <cell r="W590" t="str">
            <v>Compliant</v>
          </cell>
          <cell r="X590" t="str">
            <v>https://www.amx.com/en-US/products/mpa-vrk</v>
          </cell>
          <cell r="Y590">
            <v>588</v>
          </cell>
        </row>
        <row r="591">
          <cell r="A591" t="str">
            <v>FG5968-48</v>
          </cell>
          <cell r="B591" t="str">
            <v>AMX</v>
          </cell>
          <cell r="C591" t="str">
            <v>Touch Panels</v>
          </cell>
          <cell r="D591" t="str">
            <v>MXD-1001-P</v>
          </cell>
          <cell r="E591" t="str">
            <v>AMX-UI</v>
          </cell>
          <cell r="G591" t="str">
            <v>Limited Quantity - REDUCED</v>
          </cell>
          <cell r="H591" t="str">
            <v>10" Modero X G5 Wall-mount TP, portrait</v>
          </cell>
          <cell r="I591" t="str">
            <v>10.1" Modero X Series G5 Widescreen Portrait Wall Mount Touch Panel, features: G5 graphics engine, quad core processor, capacitive multi-touch screen, mic, intercom, speakers, NFC support, LED backlight &amp; 800x1280 resolution</v>
          </cell>
          <cell r="J591">
            <v>6747.53</v>
          </cell>
          <cell r="K591">
            <v>1090.76</v>
          </cell>
          <cell r="L591">
            <v>719.97</v>
          </cell>
          <cell r="P591">
            <v>718878247006</v>
          </cell>
          <cell r="Q591">
            <v>0</v>
          </cell>
          <cell r="R591">
            <v>2</v>
          </cell>
          <cell r="S591">
            <v>6.6875</v>
          </cell>
          <cell r="T591">
            <v>9.875</v>
          </cell>
          <cell r="U591">
            <v>2.625</v>
          </cell>
          <cell r="V591" t="str">
            <v>MX</v>
          </cell>
          <cell r="W591" t="str">
            <v>Compliant</v>
          </cell>
          <cell r="X591" t="str">
            <v>https://www.amx.com/en-US/products/mxd-1001</v>
          </cell>
          <cell r="Y591">
            <v>589</v>
          </cell>
        </row>
        <row r="592">
          <cell r="A592" t="str">
            <v>FG5968-54</v>
          </cell>
          <cell r="B592" t="str">
            <v>AMX</v>
          </cell>
          <cell r="C592" t="str">
            <v>Touch Panels</v>
          </cell>
          <cell r="D592" t="str">
            <v>MXD-701-P</v>
          </cell>
          <cell r="E592" t="str">
            <v>AMX-UI</v>
          </cell>
          <cell r="G592" t="str">
            <v>Limited Quantity - REDUCED</v>
          </cell>
          <cell r="H592" t="str">
            <v>7" Modero X G5 Wall-mount TP, portrait</v>
          </cell>
          <cell r="I592" t="str">
            <v>7" Modero X Series G5 Widescreen Portrait Wall Touch Panel, features: G5 graphics engine, quad core processor, capacitive multi-touch screen, mic, intercom, speakers, NFC support, LED backlight &amp; 600x1024 resolution</v>
          </cell>
          <cell r="J592">
            <v>4529.9399999999996</v>
          </cell>
          <cell r="K592">
            <v>4529.9399999999996</v>
          </cell>
          <cell r="L592">
            <v>521.66</v>
          </cell>
          <cell r="P592">
            <v>718878024164</v>
          </cell>
          <cell r="Q592">
            <v>0</v>
          </cell>
          <cell r="R592">
            <v>1.4</v>
          </cell>
          <cell r="S592">
            <v>4.8125</v>
          </cell>
          <cell r="T592">
            <v>7.3125</v>
          </cell>
          <cell r="U592">
            <v>2.625</v>
          </cell>
          <cell r="V592" t="str">
            <v>MX</v>
          </cell>
          <cell r="W592" t="str">
            <v>Compliant</v>
          </cell>
          <cell r="X592" t="str">
            <v>https://www.amx.com/en-US/products/mxd-701</v>
          </cell>
          <cell r="Y592">
            <v>590</v>
          </cell>
        </row>
        <row r="593">
          <cell r="A593" t="str">
            <v>FG5968-56</v>
          </cell>
          <cell r="B593" t="str">
            <v>AMX</v>
          </cell>
          <cell r="C593" t="str">
            <v>Touch Panels</v>
          </cell>
          <cell r="D593" t="str">
            <v>MXR-1001-BL</v>
          </cell>
          <cell r="E593" t="str">
            <v>AMX-UI</v>
          </cell>
          <cell r="G593" t="str">
            <v>Limited Quantity - REDUCED</v>
          </cell>
          <cell r="H593" t="str">
            <v>10" Modero X G5 Retractable TP, black</v>
          </cell>
          <cell r="I593" t="str">
            <v>10.1" Modero X Series G5 Retractable Touch Panel, Black; the motorized mount raises and retracts the panel with the press of a button or via NetLinx control</v>
          </cell>
          <cell r="J593">
            <v>9227.77</v>
          </cell>
          <cell r="K593">
            <v>9227.77</v>
          </cell>
          <cell r="L593">
            <v>730.8</v>
          </cell>
          <cell r="P593">
            <v>718878025581</v>
          </cell>
          <cell r="Q593">
            <v>0</v>
          </cell>
          <cell r="R593">
            <v>18.850000000000001</v>
          </cell>
          <cell r="S593">
            <v>15.324999999999999</v>
          </cell>
          <cell r="T593">
            <v>11.01</v>
          </cell>
          <cell r="U593">
            <v>6.7530000000000001</v>
          </cell>
          <cell r="V593" t="str">
            <v>MX</v>
          </cell>
          <cell r="W593" t="str">
            <v>Compliant</v>
          </cell>
          <cell r="X593" t="str">
            <v>https://www.amx.com/en-US/products/mxr-1001</v>
          </cell>
          <cell r="Y593">
            <v>591</v>
          </cell>
        </row>
        <row r="594">
          <cell r="A594" t="str">
            <v>FG5968-57</v>
          </cell>
          <cell r="B594" t="str">
            <v>AMX</v>
          </cell>
          <cell r="C594" t="str">
            <v>Touch Panels</v>
          </cell>
          <cell r="D594" t="str">
            <v>MXR-1001-SL</v>
          </cell>
          <cell r="E594" t="str">
            <v>AMX-UI</v>
          </cell>
          <cell r="G594" t="str">
            <v>Limited Quantity - REDUCED</v>
          </cell>
          <cell r="H594" t="str">
            <v>10" Modero X G5 Retractable TP, silver</v>
          </cell>
          <cell r="I594" t="str">
            <v>10.1" Modero X Series G5 Retractable Touch Panel, Silver; the motorized mount raises and retracts the panel with the press of a button or via NetLinx control</v>
          </cell>
          <cell r="J594">
            <v>9227.77</v>
          </cell>
          <cell r="K594">
            <v>9227.77</v>
          </cell>
          <cell r="L594">
            <v>730.8</v>
          </cell>
          <cell r="P594">
            <v>718878022771</v>
          </cell>
          <cell r="Q594">
            <v>0</v>
          </cell>
          <cell r="R594">
            <v>18.850000000000001</v>
          </cell>
          <cell r="S594">
            <v>15.324999999999999</v>
          </cell>
          <cell r="T594">
            <v>11.01</v>
          </cell>
          <cell r="U594">
            <v>6.7530000000000001</v>
          </cell>
          <cell r="V594" t="str">
            <v>MX</v>
          </cell>
          <cell r="W594" t="str">
            <v>Compliant</v>
          </cell>
          <cell r="X594" t="str">
            <v>https://www.amx.com/en-US/products/mxr-1001</v>
          </cell>
          <cell r="Y594">
            <v>592</v>
          </cell>
        </row>
        <row r="595">
          <cell r="A595" t="str">
            <v>FG5968-66-00</v>
          </cell>
          <cell r="B595" t="str">
            <v>AMX</v>
          </cell>
          <cell r="C595" t="str">
            <v>User Interface Accessories</v>
          </cell>
          <cell r="D595" t="str">
            <v>MXA-STMK-10</v>
          </cell>
          <cell r="E595" t="str">
            <v>AMX-UI</v>
          </cell>
          <cell r="G595" t="str">
            <v>Limited Quantity</v>
          </cell>
          <cell r="H595" t="str">
            <v>Secure Table Mount for 10" Modero X</v>
          </cell>
          <cell r="I595" t="str">
            <v>Secure Table Mount Kit for the 10.1” Modero X Series Tabletop Touch Panel securely mounts panel to a table top via a mounting plate and/or Kensington lock attachment: Compatible with MXT-1001 (FG5968-47), MXT-1000 (FG5968-03) and MXT-1000-NC (FG5968-24)</v>
          </cell>
          <cell r="J595">
            <v>467.70000000000005</v>
          </cell>
          <cell r="K595">
            <v>467.70000000000005</v>
          </cell>
          <cell r="L595">
            <v>233.85000000000002</v>
          </cell>
          <cell r="P595">
            <v>718878034354</v>
          </cell>
          <cell r="Q595">
            <v>0</v>
          </cell>
          <cell r="R595">
            <v>1.9</v>
          </cell>
          <cell r="S595">
            <v>9.92</v>
          </cell>
          <cell r="T595">
            <v>5.88</v>
          </cell>
          <cell r="U595">
            <v>0.49</v>
          </cell>
          <cell r="V595" t="str">
            <v>CN</v>
          </cell>
          <cell r="W595" t="str">
            <v>Non Compliant</v>
          </cell>
          <cell r="X595" t="str">
            <v>https://www.amx.com/en-US/products/mxa-stmk-10</v>
          </cell>
          <cell r="Y595">
            <v>593</v>
          </cell>
        </row>
        <row r="596">
          <cell r="A596" t="str">
            <v>FG5968-67-00</v>
          </cell>
          <cell r="B596" t="str">
            <v>AMX</v>
          </cell>
          <cell r="C596" t="str">
            <v>User Interface Accessories</v>
          </cell>
          <cell r="D596" t="str">
            <v>MXA-STMK-07</v>
          </cell>
          <cell r="E596" t="str">
            <v>AMX-UI</v>
          </cell>
          <cell r="G596" t="str">
            <v>Limited Quantity</v>
          </cell>
          <cell r="H596" t="str">
            <v>Secure Table Mount for 7" Modero X</v>
          </cell>
          <cell r="I596" t="str">
            <v>Secure Table Mount Kit for the 7” Modero X Series Tabletop Touch Panel securely mounts panel to a table top via a mounting plate and/or Kensington lock attachment: Compatible with MXT-701 (FG5968-53), MXT-700 (FG5968-04) and MXT-700-NC (FG5968-27)</v>
          </cell>
          <cell r="J596">
            <v>410.20000000000005</v>
          </cell>
          <cell r="K596">
            <v>410.20000000000005</v>
          </cell>
          <cell r="L596">
            <v>205.10000000000002</v>
          </cell>
          <cell r="P596">
            <v>0</v>
          </cell>
          <cell r="Q596">
            <v>0</v>
          </cell>
          <cell r="R596">
            <v>1.2</v>
          </cell>
          <cell r="S596">
            <v>7.31</v>
          </cell>
          <cell r="T596">
            <v>4.13</v>
          </cell>
          <cell r="U596">
            <v>0.49</v>
          </cell>
          <cell r="V596" t="str">
            <v>CN</v>
          </cell>
          <cell r="W596" t="str">
            <v>Non Compliant</v>
          </cell>
          <cell r="X596" t="str">
            <v>https://www.amx.com/en-US/products/mxa-stmk-07</v>
          </cell>
          <cell r="Y596">
            <v>594</v>
          </cell>
        </row>
        <row r="597">
          <cell r="A597" t="str">
            <v>FG5968-70-00</v>
          </cell>
          <cell r="B597" t="str">
            <v>AMX</v>
          </cell>
          <cell r="C597" t="str">
            <v>User Interface Accessories</v>
          </cell>
          <cell r="D597" t="str">
            <v>MXA-FMK-10</v>
          </cell>
          <cell r="E597" t="str">
            <v>AMX-UI</v>
          </cell>
          <cell r="G597" t="str">
            <v>Limited Quantity</v>
          </cell>
          <cell r="H597" t="str">
            <v>Flush Mount for 10" Modero X</v>
          </cell>
          <cell r="I597" t="str">
            <v>Flush Mount Kit for 10.1" Modero X Series Wall Mount Touch Panels provides totally flush installation, compatible with MXD-1001-P (FG5968-48), MXD-1001-L (FG5968-49), MXD-1000-P (FG5968-07), MXD-1000-L (FG5968-13), MXD-1000-P-NC (FG5968-25), and MXD-1000-</v>
          </cell>
          <cell r="J597">
            <v>655.5</v>
          </cell>
          <cell r="K597">
            <v>655.5</v>
          </cell>
          <cell r="L597">
            <v>327.75</v>
          </cell>
          <cell r="P597">
            <v>718878024003</v>
          </cell>
          <cell r="Q597">
            <v>0</v>
          </cell>
          <cell r="R597">
            <v>1.35</v>
          </cell>
          <cell r="S597">
            <v>10.63</v>
          </cell>
          <cell r="T597">
            <v>7.43</v>
          </cell>
          <cell r="U597">
            <v>3.64</v>
          </cell>
          <cell r="V597" t="str">
            <v>CN</v>
          </cell>
          <cell r="W597" t="str">
            <v>Non Compliant</v>
          </cell>
          <cell r="X597" t="str">
            <v>https://www.amx.com/en-US/products/mxa-fmk-10</v>
          </cell>
          <cell r="Y597">
            <v>595</v>
          </cell>
        </row>
        <row r="598">
          <cell r="A598" t="str">
            <v>FG5968-71-00</v>
          </cell>
          <cell r="B598" t="str">
            <v>AMX</v>
          </cell>
          <cell r="C598" t="str">
            <v>User Interface Accessories</v>
          </cell>
          <cell r="D598" t="str">
            <v>MXA-FMK-07</v>
          </cell>
          <cell r="E598" t="str">
            <v>AMX-UI</v>
          </cell>
          <cell r="G598" t="str">
            <v>Limited Quantity</v>
          </cell>
          <cell r="H598" t="str">
            <v>Flush Mount for 7" Modero X</v>
          </cell>
          <cell r="I598" t="str">
            <v>Flush Mount Kit for 7" X Series Wall Mount Touch Panels provides totally flush installation, compatible with MXD-701-P (FG5968-54), MXD-701-L (FG5968-55), MXD-700-P (FG5968-08), MXD-700-L (FG5968-14), MXD-700-P-NC (FG5968-28) and MXD-700-L-NC (FG5968-29)</v>
          </cell>
          <cell r="J598">
            <v>653.70000000000005</v>
          </cell>
          <cell r="K598">
            <v>653.70000000000005</v>
          </cell>
          <cell r="L598">
            <v>326.85000000000002</v>
          </cell>
          <cell r="P598">
            <v>718878033364</v>
          </cell>
          <cell r="Q598">
            <v>0</v>
          </cell>
          <cell r="R598">
            <v>1</v>
          </cell>
          <cell r="S598">
            <v>8.01</v>
          </cell>
          <cell r="T598">
            <v>5.5</v>
          </cell>
          <cell r="U598">
            <v>3.48</v>
          </cell>
          <cell r="V598" t="str">
            <v>CN</v>
          </cell>
          <cell r="W598" t="str">
            <v>Non Compliant</v>
          </cell>
          <cell r="X598" t="str">
            <v>https://www.amx.com/en-US/products/mxa-fmk-07</v>
          </cell>
          <cell r="Y598">
            <v>596</v>
          </cell>
        </row>
        <row r="599">
          <cell r="A599" t="str">
            <v>FG5968-83</v>
          </cell>
          <cell r="B599" t="str">
            <v>AMX</v>
          </cell>
          <cell r="C599" t="str">
            <v>User Interface Accessories</v>
          </cell>
          <cell r="D599" t="str">
            <v>CB-MXP-07-F</v>
          </cell>
          <cell r="E599" t="str">
            <v>AMX-UI</v>
          </cell>
          <cell r="G599" t="str">
            <v>Limited Quantity</v>
          </cell>
          <cell r="H599" t="str">
            <v>Rough-in Box for 7" Modero X</v>
          </cell>
          <cell r="I599" t="str">
            <v>Flush Mount Rough-In Box and Cover Plate, for use with MXA-FMK-07 Flush Mount Kit for 7" Modero X Series Wall Mount Touch Panels</v>
          </cell>
          <cell r="J599">
            <v>300</v>
          </cell>
          <cell r="K599">
            <v>300</v>
          </cell>
          <cell r="L599">
            <v>150</v>
          </cell>
          <cell r="P599">
            <v>718878025635</v>
          </cell>
          <cell r="Q599">
            <v>0</v>
          </cell>
          <cell r="R599">
            <v>1.8</v>
          </cell>
          <cell r="S599">
            <v>8.19</v>
          </cell>
          <cell r="T599">
            <v>7.68</v>
          </cell>
          <cell r="U599">
            <v>3.47</v>
          </cell>
          <cell r="V599" t="str">
            <v>US</v>
          </cell>
          <cell r="W599" t="str">
            <v>Compliant</v>
          </cell>
          <cell r="X599" t="str">
            <v>https://www.amx.com/en-US/products/cb-mxp-07-f</v>
          </cell>
          <cell r="Y599">
            <v>597</v>
          </cell>
        </row>
        <row r="600">
          <cell r="A600" t="str">
            <v>FG5969-49BL</v>
          </cell>
          <cell r="B600" t="str">
            <v>AMX</v>
          </cell>
          <cell r="C600" t="str">
            <v>Touch Panels</v>
          </cell>
          <cell r="D600" t="str">
            <v>MD-1002</v>
          </cell>
          <cell r="E600" t="str">
            <v>AMX-UI</v>
          </cell>
          <cell r="H600" t="str">
            <v>10" Modero G5 Wall-mount Touch Panel</v>
          </cell>
          <cell r="I600" t="str">
            <v>MD-1002-BL, 10.1" Modero G5 Wall-Mount Touch Panel, Black</v>
          </cell>
          <cell r="J600">
            <v>2459.64</v>
          </cell>
          <cell r="K600">
            <v>2459.64</v>
          </cell>
          <cell r="L600">
            <v>1229.82</v>
          </cell>
          <cell r="P600">
            <v>718878004258</v>
          </cell>
          <cell r="Q600">
            <v>0</v>
          </cell>
          <cell r="R600">
            <v>1.95</v>
          </cell>
          <cell r="S600">
            <v>10.0625</v>
          </cell>
          <cell r="T600">
            <v>6.8125</v>
          </cell>
          <cell r="U600">
            <v>2</v>
          </cell>
          <cell r="V600" t="str">
            <v>MX</v>
          </cell>
          <cell r="W600" t="str">
            <v>Compliant</v>
          </cell>
          <cell r="X600" t="str">
            <v>https://www.amx.com/en-US/products/md-1002</v>
          </cell>
          <cell r="Y600">
            <v>598</v>
          </cell>
        </row>
        <row r="601">
          <cell r="A601" t="str">
            <v>FG5969-53</v>
          </cell>
          <cell r="B601" t="str">
            <v>AMX</v>
          </cell>
          <cell r="C601" t="str">
            <v>Touch Panels</v>
          </cell>
          <cell r="D601" t="str">
            <v>MT-702</v>
          </cell>
          <cell r="E601" t="str">
            <v>AMX-UI</v>
          </cell>
          <cell r="H601" t="str">
            <v>7" Modero G5 Tabletop Touch Panel</v>
          </cell>
          <cell r="I601" t="str">
            <v>MT-702, 7" Modero G5 Tabletop Touch Panel</v>
          </cell>
          <cell r="J601">
            <v>2071.33</v>
          </cell>
          <cell r="K601">
            <v>2071.33</v>
          </cell>
          <cell r="L601">
            <v>1035.67</v>
          </cell>
          <cell r="P601">
            <v>718878004241</v>
          </cell>
          <cell r="Q601">
            <v>0</v>
          </cell>
          <cell r="R601">
            <v>1.4</v>
          </cell>
          <cell r="S601">
            <v>7.375</v>
          </cell>
          <cell r="T601">
            <v>4.5</v>
          </cell>
          <cell r="U601">
            <v>3.1875</v>
          </cell>
          <cell r="V601" t="str">
            <v>MX</v>
          </cell>
          <cell r="W601" t="str">
            <v>Compliant</v>
          </cell>
          <cell r="X601" t="str">
            <v>https://www.amx.com/en-US/products/mt-702</v>
          </cell>
          <cell r="Y601">
            <v>599</v>
          </cell>
        </row>
        <row r="602">
          <cell r="A602" t="str">
            <v>FG5969-55BL</v>
          </cell>
          <cell r="B602" t="str">
            <v>AMX</v>
          </cell>
          <cell r="C602" t="str">
            <v>Touch Panels</v>
          </cell>
          <cell r="D602" t="str">
            <v>MD-702</v>
          </cell>
          <cell r="E602" t="str">
            <v>AMX-UI</v>
          </cell>
          <cell r="H602" t="str">
            <v>7" Modero G5 Wall-mount Touch Panel</v>
          </cell>
          <cell r="I602" t="str">
            <v>MD-702-BL, 7" Modero G5 Wall-Mount Touch Panel, Black</v>
          </cell>
          <cell r="J602">
            <v>1807.65</v>
          </cell>
          <cell r="K602">
            <v>1807.65</v>
          </cell>
          <cell r="L602">
            <v>903.83</v>
          </cell>
          <cell r="P602">
            <v>718878004210</v>
          </cell>
          <cell r="Q602">
            <v>0</v>
          </cell>
          <cell r="R602">
            <v>1.05</v>
          </cell>
          <cell r="S602">
            <v>7.375</v>
          </cell>
          <cell r="T602">
            <v>4.875</v>
          </cell>
          <cell r="U602">
            <v>2.25</v>
          </cell>
          <cell r="V602" t="str">
            <v>MX</v>
          </cell>
          <cell r="W602" t="str">
            <v>Compliant</v>
          </cell>
          <cell r="X602" t="str">
            <v>https://www.amx.com/en-US/products/md-702</v>
          </cell>
          <cell r="Y602">
            <v>600</v>
          </cell>
        </row>
        <row r="603">
          <cell r="A603" t="str">
            <v>FG670</v>
          </cell>
          <cell r="B603" t="str">
            <v>AMX</v>
          </cell>
          <cell r="C603" t="str">
            <v>Control System Accessories</v>
          </cell>
          <cell r="D603" t="str">
            <v>PC1</v>
          </cell>
          <cell r="E603" t="str">
            <v>AMX-DC</v>
          </cell>
          <cell r="H603" t="str">
            <v>1 Switched Outlet, contact closure input</v>
          </cell>
          <cell r="I603" t="str">
            <v>Power Controller, 10 A (110 VAC only)</v>
          </cell>
          <cell r="J603">
            <v>615</v>
          </cell>
          <cell r="K603">
            <v>615</v>
          </cell>
          <cell r="L603">
            <v>307.5</v>
          </cell>
          <cell r="P603">
            <v>718878009611</v>
          </cell>
          <cell r="Q603">
            <v>0</v>
          </cell>
          <cell r="R603">
            <v>2</v>
          </cell>
          <cell r="S603">
            <v>8.5</v>
          </cell>
          <cell r="T603">
            <v>6</v>
          </cell>
          <cell r="U603">
            <v>2</v>
          </cell>
          <cell r="V603" t="str">
            <v>US</v>
          </cell>
          <cell r="W603" t="str">
            <v>Compliant</v>
          </cell>
          <cell r="X603" t="str">
            <v>https://www.amx.com/en-US/products/pc1</v>
          </cell>
          <cell r="Y603">
            <v>601</v>
          </cell>
        </row>
        <row r="604">
          <cell r="A604" t="str">
            <v>FG960</v>
          </cell>
          <cell r="B604" t="str">
            <v>AMX</v>
          </cell>
          <cell r="C604" t="str">
            <v>Control System Accessories</v>
          </cell>
          <cell r="D604" t="str">
            <v>ABS</v>
          </cell>
          <cell r="E604" t="str">
            <v>AMX-DC</v>
          </cell>
          <cell r="G604" t="str">
            <v>Limited Quantity</v>
          </cell>
          <cell r="H604" t="str">
            <v>AxLink Bus Strip</v>
          </cell>
          <cell r="I604" t="str">
            <v>AxLink Power and data distribution with power indicator</v>
          </cell>
          <cell r="J604">
            <v>195</v>
          </cell>
          <cell r="K604">
            <v>195</v>
          </cell>
          <cell r="L604">
            <v>97.5</v>
          </cell>
          <cell r="P604">
            <v>718878009826</v>
          </cell>
          <cell r="Q604">
            <v>0</v>
          </cell>
          <cell r="R604">
            <v>1</v>
          </cell>
          <cell r="S604">
            <v>12.5</v>
          </cell>
          <cell r="T604">
            <v>1.5</v>
          </cell>
          <cell r="U604">
            <v>1.5</v>
          </cell>
          <cell r="V604" t="str">
            <v>US</v>
          </cell>
          <cell r="W604" t="str">
            <v>Compliant</v>
          </cell>
          <cell r="X604">
            <v>0</v>
          </cell>
          <cell r="Y604">
            <v>602</v>
          </cell>
        </row>
        <row r="605">
          <cell r="A605" t="str">
            <v>FGN1115-WP-BL</v>
          </cell>
          <cell r="B605" t="str">
            <v>AMX</v>
          </cell>
          <cell r="C605" t="str">
            <v>Networked AV</v>
          </cell>
          <cell r="D605" t="str">
            <v>NMX-ENC-N1115-WP-BL</v>
          </cell>
          <cell r="E605" t="str">
            <v>AMX-NM</v>
          </cell>
          <cell r="H605" t="str">
            <v>N1000 Series AV Over IP Decor Style Wallplate Encoder with KVM in Black</v>
          </cell>
          <cell r="I605" t="str">
            <v>SVSI Decor Style Wallplate Minimal Compression Video over IP Encoder with Ethernet port, KVM-over-IP keyboard and mouse operation, serial, audio, VGA, and HDMI video connections, black</v>
          </cell>
          <cell r="J605">
            <v>2356.4</v>
          </cell>
          <cell r="K605">
            <v>2356.4</v>
          </cell>
          <cell r="L605">
            <v>1178.2</v>
          </cell>
          <cell r="P605">
            <v>718878025697</v>
          </cell>
          <cell r="Q605">
            <v>0</v>
          </cell>
          <cell r="R605">
            <v>0.75</v>
          </cell>
          <cell r="S605">
            <v>3.5</v>
          </cell>
          <cell r="T605">
            <v>2.25</v>
          </cell>
          <cell r="U605">
            <v>4.0599999999999996</v>
          </cell>
          <cell r="V605" t="str">
            <v>CN</v>
          </cell>
          <cell r="W605" t="str">
            <v>Non Compliant</v>
          </cell>
          <cell r="X605" t="str">
            <v>https://www.amx.com/en-US/products/nmx-enc-n1115-wp-wallplate-encoder</v>
          </cell>
          <cell r="Y605">
            <v>603</v>
          </cell>
        </row>
        <row r="606">
          <cell r="A606" t="str">
            <v>FGN1115-WP-WH</v>
          </cell>
          <cell r="B606" t="str">
            <v>AMX</v>
          </cell>
          <cell r="C606" t="str">
            <v>Networked AV</v>
          </cell>
          <cell r="D606" t="str">
            <v>NMX-ENC-N1115-WP-WH</v>
          </cell>
          <cell r="E606" t="str">
            <v>AMX-NM</v>
          </cell>
          <cell r="H606" t="str">
            <v>N1000 Series AV Over IP Decor Style Wallplate Encoder with KVM in White</v>
          </cell>
          <cell r="I606" t="str">
            <v>SVSI Decor Style Wallplate Minimal Compression Video over IP Encoder with Ethernet port, KVM-over-IP keyboard and mouse operation, serial, audio, VGA, and HDMI video connections, white</v>
          </cell>
          <cell r="J606">
            <v>2353.1</v>
          </cell>
          <cell r="K606">
            <v>2353.1</v>
          </cell>
          <cell r="L606">
            <v>1176.55</v>
          </cell>
          <cell r="P606">
            <v>718878025703</v>
          </cell>
          <cell r="Q606">
            <v>0</v>
          </cell>
          <cell r="R606">
            <v>0.75</v>
          </cell>
          <cell r="S606">
            <v>3.5</v>
          </cell>
          <cell r="T606">
            <v>2.25</v>
          </cell>
          <cell r="U606">
            <v>4.0599999999999996</v>
          </cell>
          <cell r="V606" t="str">
            <v>CN</v>
          </cell>
          <cell r="W606" t="str">
            <v>Non Compliant</v>
          </cell>
          <cell r="X606" t="str">
            <v>https://www.amx.com/en-US/products/nmx-enc-n1115-wp-wallplate-encoder</v>
          </cell>
          <cell r="Y606">
            <v>604</v>
          </cell>
        </row>
        <row r="607">
          <cell r="A607" t="str">
            <v>FGN1122A-CD</v>
          </cell>
          <cell r="B607" t="str">
            <v>AMX</v>
          </cell>
          <cell r="C607" t="str">
            <v>Networked AV</v>
          </cell>
          <cell r="D607" t="str">
            <v>NMX-ENC-N1122A-C</v>
          </cell>
          <cell r="E607" t="str">
            <v>AMX-NM</v>
          </cell>
          <cell r="H607" t="str">
            <v>N1000 Series AV Over IP Decoder with AES67 Support, Card</v>
          </cell>
          <cell r="I607" t="str">
            <v>SVSI Minimal Compression Video over IP Encoder Card with two RJ45 network ports (one POE), IR, serial, balanced audio, VGA, and HDMI video connections - must be used in conjunction with NMX-ACC-N9206 Rack Mount Cage</v>
          </cell>
          <cell r="J607">
            <v>1551.18</v>
          </cell>
          <cell r="K607">
            <v>1551.18</v>
          </cell>
          <cell r="L607">
            <v>775.59</v>
          </cell>
          <cell r="P607">
            <v>718878024331</v>
          </cell>
          <cell r="Q607">
            <v>0</v>
          </cell>
          <cell r="R607">
            <v>1.55</v>
          </cell>
          <cell r="S607">
            <v>7.88</v>
          </cell>
          <cell r="T607">
            <v>5.5</v>
          </cell>
          <cell r="U607">
            <v>1.05</v>
          </cell>
          <cell r="V607" t="str">
            <v>MX</v>
          </cell>
          <cell r="W607" t="str">
            <v>Compliant</v>
          </cell>
          <cell r="X607" t="str">
            <v>https://www.amx.com/en-US/products/nmx-enc-n1122a-c-encoder-card</v>
          </cell>
          <cell r="Y607">
            <v>605</v>
          </cell>
        </row>
        <row r="608">
          <cell r="A608" t="str">
            <v>FGN1122A-SA</v>
          </cell>
          <cell r="B608" t="str">
            <v>AMX</v>
          </cell>
          <cell r="C608" t="str">
            <v>Networked AV</v>
          </cell>
          <cell r="D608" t="str">
            <v>NMX-ENC-N1122A</v>
          </cell>
          <cell r="E608" t="str">
            <v>AMX-NM</v>
          </cell>
          <cell r="H608" t="str">
            <v>N1000 Series AV Over IP Encoder with PoE, AES67 Support, Stand-alone</v>
          </cell>
          <cell r="I608" t="str">
            <v>SVSI Stand-alone Minimal Compression Video over IP Encoder with two RJ45 network ports (one POE), IR, serial, balanced audio, VGA, and HDMI video connections</v>
          </cell>
          <cell r="J608">
            <v>1601.65</v>
          </cell>
          <cell r="K608">
            <v>1601.65</v>
          </cell>
          <cell r="L608">
            <v>800.83</v>
          </cell>
          <cell r="P608">
            <v>718878033456</v>
          </cell>
          <cell r="Q608">
            <v>0</v>
          </cell>
          <cell r="R608">
            <v>1.55</v>
          </cell>
          <cell r="S608">
            <v>7.88</v>
          </cell>
          <cell r="T608">
            <v>5.5</v>
          </cell>
          <cell r="U608">
            <v>1.05</v>
          </cell>
          <cell r="V608" t="str">
            <v>MX</v>
          </cell>
          <cell r="W608" t="str">
            <v>Compliant</v>
          </cell>
          <cell r="X608" t="str">
            <v>https://www.amx.com/en-US/products/nmx-enc-n1122a-encoder</v>
          </cell>
          <cell r="Y608">
            <v>606</v>
          </cell>
        </row>
        <row r="609">
          <cell r="A609" t="str">
            <v>FGN1133A-CD</v>
          </cell>
          <cell r="B609" t="str">
            <v>AMX</v>
          </cell>
          <cell r="C609" t="str">
            <v>Networked AV</v>
          </cell>
          <cell r="D609" t="str">
            <v>NMX-ENC-N1133A-C</v>
          </cell>
          <cell r="E609" t="str">
            <v>AMX-NM</v>
          </cell>
          <cell r="G609" t="str">
            <v>Limited Quantity - REDUCED</v>
          </cell>
          <cell r="H609" t="str">
            <v>N1000 Series AV Over IP Encoder with KVM, AES67 Support, Card</v>
          </cell>
          <cell r="I609" t="str">
            <v>SVSI Minimal Compression Video over IP Decoder Card  with one SFP fiber/RJ45 copper network port cage and one RJ45 (with PoE) port, IR, KVM-over-IP keyboard and mouse operation, serial, balanced audio, and HDMI video out, AES67 compatible (SFP module not included) - must be used in conjunction with NMX-ACC-N9206 Rack Mount Cage</v>
          </cell>
          <cell r="J609">
            <v>1908.59</v>
          </cell>
          <cell r="K609">
            <v>1424.33</v>
          </cell>
          <cell r="L609">
            <v>452.17</v>
          </cell>
          <cell r="P609">
            <v>718878033463</v>
          </cell>
          <cell r="Q609">
            <v>0</v>
          </cell>
          <cell r="R609">
            <v>1.55</v>
          </cell>
          <cell r="S609">
            <v>7.88</v>
          </cell>
          <cell r="T609">
            <v>5.5</v>
          </cell>
          <cell r="U609">
            <v>1.05</v>
          </cell>
          <cell r="V609" t="str">
            <v>MX</v>
          </cell>
          <cell r="W609" t="str">
            <v>Compliant</v>
          </cell>
          <cell r="X609" t="str">
            <v>https://www.amx.com/en-US/products/nmx-enc-n1133a-c-encoder-card</v>
          </cell>
          <cell r="Y609">
            <v>607</v>
          </cell>
        </row>
        <row r="610">
          <cell r="A610" t="str">
            <v>FGN1133A-SA</v>
          </cell>
          <cell r="B610" t="str">
            <v>AMX</v>
          </cell>
          <cell r="C610" t="str">
            <v>Networked AV</v>
          </cell>
          <cell r="D610" t="str">
            <v>NMX-ENC-N1133A</v>
          </cell>
          <cell r="E610" t="str">
            <v>AMX-NM</v>
          </cell>
          <cell r="G610" t="str">
            <v>Limited Quantity - REDUCED</v>
          </cell>
          <cell r="H610" t="str">
            <v>N1000 Series AV Over IP Encoder with KVM, AES67 Support, Stand-alone</v>
          </cell>
          <cell r="I610" t="str">
            <v>SVSI Stand-alone Minimal Compression Video over IP Encoder with one SFP fiber/RJ45 copper network port cage and one RJ45 (with PoE) port, IR, KVM-over-IP keyboard and mouse operation, serial, balanced audio, VGA, and HDMI video connections, AES67 compatible (SFP module not included)</v>
          </cell>
          <cell r="J610">
            <v>1972.45</v>
          </cell>
          <cell r="K610">
            <v>1471.97</v>
          </cell>
          <cell r="L610">
            <v>513.97</v>
          </cell>
          <cell r="P610">
            <v>718878033470</v>
          </cell>
          <cell r="Q610">
            <v>0</v>
          </cell>
          <cell r="R610">
            <v>1.55</v>
          </cell>
          <cell r="S610">
            <v>7.88</v>
          </cell>
          <cell r="T610">
            <v>5.5</v>
          </cell>
          <cell r="U610">
            <v>1.05</v>
          </cell>
          <cell r="V610" t="str">
            <v>MX</v>
          </cell>
          <cell r="W610" t="str">
            <v>Compliant</v>
          </cell>
          <cell r="X610" t="str">
            <v>https://www.amx.com/en-US/products/nmx-enc-n1133a-encoder</v>
          </cell>
          <cell r="Y610">
            <v>608</v>
          </cell>
        </row>
        <row r="611">
          <cell r="A611" t="str">
            <v>FGN1134A-SA</v>
          </cell>
          <cell r="B611" t="str">
            <v>AMX</v>
          </cell>
          <cell r="C611" t="str">
            <v>Networked AV</v>
          </cell>
          <cell r="D611" t="str">
            <v>NMX-ENC-N1134A</v>
          </cell>
          <cell r="E611" t="str">
            <v>AMX-NM</v>
          </cell>
          <cell r="H611" t="str">
            <v>N1000 Series HD-SDI AV over IP Encoder, Stand-alone</v>
          </cell>
          <cell r="I611" t="str">
            <v>SVSi Stand-alone Minimal Compression Video over IP featuring SDI input</v>
          </cell>
          <cell r="J611">
            <v>2091.9299999999998</v>
          </cell>
          <cell r="K611">
            <v>2091.9299999999998</v>
          </cell>
          <cell r="L611">
            <v>1045.97</v>
          </cell>
          <cell r="P611">
            <v>718878033487</v>
          </cell>
          <cell r="Q611">
            <v>0</v>
          </cell>
          <cell r="R611">
            <v>1.55</v>
          </cell>
          <cell r="S611">
            <v>7.88</v>
          </cell>
          <cell r="T611">
            <v>5.5</v>
          </cell>
          <cell r="U611">
            <v>1.05</v>
          </cell>
          <cell r="V611" t="str">
            <v>MX</v>
          </cell>
          <cell r="W611" t="str">
            <v>Compliant</v>
          </cell>
          <cell r="X611" t="str">
            <v>https://www.amx.com/en-US/products/nmx-enc-n1134a-encoder</v>
          </cell>
          <cell r="Y611">
            <v>609</v>
          </cell>
        </row>
        <row r="612">
          <cell r="A612" t="str">
            <v>FGN1222A-CD</v>
          </cell>
          <cell r="B612" t="str">
            <v>AMX</v>
          </cell>
          <cell r="C612" t="str">
            <v>Networked AV</v>
          </cell>
          <cell r="D612" t="str">
            <v>NMX-DEC-N1222A-C</v>
          </cell>
          <cell r="E612" t="str">
            <v>AMX-NM</v>
          </cell>
          <cell r="H612" t="str">
            <v>N1000 Series AV Over IP Decoder with AES67 Support, Card</v>
          </cell>
          <cell r="I612" t="str">
            <v>SVSI Minimal Compression Video over IP Decoder Card with two RJ45 network ports (one POE), IR, serial, balanced audio, and HDMI video out - must be used in conjunction with NMX-ACC-N9206 Rack Mount Cage</v>
          </cell>
          <cell r="J612">
            <v>1551.18</v>
          </cell>
          <cell r="K612">
            <v>1551.18</v>
          </cell>
          <cell r="L612">
            <v>775.59</v>
          </cell>
          <cell r="P612">
            <v>718878026311</v>
          </cell>
          <cell r="Q612">
            <v>0</v>
          </cell>
          <cell r="R612">
            <v>1.55</v>
          </cell>
          <cell r="S612">
            <v>7.88</v>
          </cell>
          <cell r="T612">
            <v>5.5</v>
          </cell>
          <cell r="U612">
            <v>1.05</v>
          </cell>
          <cell r="V612" t="str">
            <v>MX</v>
          </cell>
          <cell r="W612" t="str">
            <v>Compliant</v>
          </cell>
          <cell r="X612" t="str">
            <v>https://www.amx.com/en-US/products/nmx-dec-n1222a-c-decoder-card</v>
          </cell>
          <cell r="Y612">
            <v>610</v>
          </cell>
        </row>
        <row r="613">
          <cell r="A613" t="str">
            <v>FGN1222A-SA</v>
          </cell>
          <cell r="B613" t="str">
            <v>AMX</v>
          </cell>
          <cell r="C613" t="str">
            <v>Networked AV</v>
          </cell>
          <cell r="D613" t="str">
            <v>NMX-DEC-N1222A</v>
          </cell>
          <cell r="E613" t="str">
            <v>AMX-NM</v>
          </cell>
          <cell r="H613" t="str">
            <v>N1000 Series AV Over IP Decoder with PoE, AES67 Support, Stand-alone</v>
          </cell>
          <cell r="I613" t="str">
            <v>SVSI Stand-alone Minimal Compression Video over IP Decoder with two RJ45 network ports (one POE), IR, serial, balanced audio, and HDMI video out, AES67 compatible</v>
          </cell>
          <cell r="J613">
            <v>1601.65</v>
          </cell>
          <cell r="K613">
            <v>1601.65</v>
          </cell>
          <cell r="L613">
            <v>800.83</v>
          </cell>
          <cell r="P613">
            <v>718878022757</v>
          </cell>
          <cell r="Q613">
            <v>0</v>
          </cell>
          <cell r="R613">
            <v>1.55</v>
          </cell>
          <cell r="S613">
            <v>7.88</v>
          </cell>
          <cell r="T613">
            <v>5.5</v>
          </cell>
          <cell r="U613">
            <v>1.05</v>
          </cell>
          <cell r="V613" t="str">
            <v>MX</v>
          </cell>
          <cell r="W613" t="str">
            <v>Compliant</v>
          </cell>
          <cell r="X613" t="str">
            <v>https://www.amx.com/en-US/products/nmx-dec-n1222a-decoder</v>
          </cell>
          <cell r="Y613">
            <v>611</v>
          </cell>
        </row>
        <row r="614">
          <cell r="A614" t="str">
            <v>FGN2122A-SA</v>
          </cell>
          <cell r="B614" t="str">
            <v>AMX</v>
          </cell>
          <cell r="C614" t="str">
            <v>Networked AV</v>
          </cell>
          <cell r="D614" t="str">
            <v>NMX-ENC-N2122A</v>
          </cell>
          <cell r="E614" t="str">
            <v>AMX-NM</v>
          </cell>
          <cell r="G614" t="str">
            <v>Limited Quantity</v>
          </cell>
          <cell r="H614" t="str">
            <v>JPEG 2000 Digital Cinema Grade AV over IP Encoder, PoE, HDMI, AES67 Support, Stand-alone</v>
          </cell>
          <cell r="I614" t="str">
            <v>SVSI PEG2000 Encoder Card with ultra-low latency for 1080p/60hz, RJ45 (with PoE), IR, serial, balanced audio, VGA, and HDMI connectors (power supply not included)</v>
          </cell>
          <cell r="J614">
            <v>3390</v>
          </cell>
          <cell r="K614">
            <v>3390</v>
          </cell>
          <cell r="L614">
            <v>1695</v>
          </cell>
          <cell r="P614">
            <v>718878025710</v>
          </cell>
          <cell r="Q614">
            <v>0</v>
          </cell>
          <cell r="R614">
            <v>1.55</v>
          </cell>
          <cell r="S614">
            <v>7.88</v>
          </cell>
          <cell r="T614">
            <v>5.5</v>
          </cell>
          <cell r="U614">
            <v>1.05</v>
          </cell>
          <cell r="V614" t="str">
            <v>US</v>
          </cell>
          <cell r="W614" t="str">
            <v>Compliant</v>
          </cell>
          <cell r="X614" t="str">
            <v>https://www.amx.com/en-US/products/nmx-enc-n2122a-encoder</v>
          </cell>
          <cell r="Y614">
            <v>612</v>
          </cell>
        </row>
        <row r="615">
          <cell r="A615" t="str">
            <v>FGN2135A-CD</v>
          </cell>
          <cell r="B615" t="str">
            <v>AMX</v>
          </cell>
          <cell r="C615" t="str">
            <v>Networked AV</v>
          </cell>
          <cell r="D615" t="str">
            <v>NMX-ENC-N2135A-C</v>
          </cell>
          <cell r="E615" t="str">
            <v>AMX-NM</v>
          </cell>
          <cell r="G615" t="str">
            <v>Limited Quantity - REDUCED</v>
          </cell>
          <cell r="H615" t="str">
            <v>JPEG 2000 1080p Low Latency AV over IP Encoder with KVM, PoE, SFP, HDMI, AES67 Support, Card</v>
          </cell>
          <cell r="I615"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15">
            <v>3717.27</v>
          </cell>
          <cell r="K615">
            <v>3717.27</v>
          </cell>
          <cell r="L615">
            <v>521.66999999999996</v>
          </cell>
          <cell r="P615">
            <v>0</v>
          </cell>
          <cell r="Q615">
            <v>0</v>
          </cell>
          <cell r="R615">
            <v>1.55</v>
          </cell>
          <cell r="S615">
            <v>7.88</v>
          </cell>
          <cell r="T615">
            <v>5.5</v>
          </cell>
          <cell r="U615">
            <v>1.05</v>
          </cell>
          <cell r="V615" t="str">
            <v>MX</v>
          </cell>
          <cell r="W615" t="str">
            <v>Compliant</v>
          </cell>
          <cell r="X615" t="str">
            <v>https://www.amx.com/en-US/products/nmx-enc-n2135a-c-encoder-card</v>
          </cell>
          <cell r="Y615">
            <v>613</v>
          </cell>
        </row>
        <row r="616">
          <cell r="A616" t="str">
            <v>FGN2135A-SA</v>
          </cell>
          <cell r="B616" t="str">
            <v>AMX</v>
          </cell>
          <cell r="C616" t="str">
            <v>Networked AV</v>
          </cell>
          <cell r="D616" t="str">
            <v>NMX-ENC-N2135A</v>
          </cell>
          <cell r="E616" t="str">
            <v>AMX-NM</v>
          </cell>
          <cell r="G616" t="str">
            <v>Limited Quantity - REDUCED</v>
          </cell>
          <cell r="H616" t="str">
            <v>JPEG 2000 1080p Low Latency AV over IP Encoder with KVM, PoE, SFP, HDMI, AES67 Support, Stand-alone</v>
          </cell>
          <cell r="I616" t="str">
            <v>SVSI Stand-alone JPEG2000 Encoder with ultra-low latency for 1080p/60hz, KVM control, one SFP fiber/RJ45 copper network port cage, and one RJ45 (with PoE), IR, serial, KVM-over-IP keyboard and mouse operation, balanced audio, VGA, and HDMI connectors, AES67 compatible (SFP module not included, power supply not included)</v>
          </cell>
          <cell r="J616">
            <v>3764.65</v>
          </cell>
          <cell r="K616">
            <v>3764.65</v>
          </cell>
          <cell r="L616">
            <v>521.62</v>
          </cell>
          <cell r="P616">
            <v>718878033555</v>
          </cell>
          <cell r="Q616">
            <v>0</v>
          </cell>
          <cell r="R616">
            <v>1.55</v>
          </cell>
          <cell r="S616">
            <v>7.88</v>
          </cell>
          <cell r="T616">
            <v>5.5</v>
          </cell>
          <cell r="U616">
            <v>1.05</v>
          </cell>
          <cell r="V616" t="str">
            <v>MX</v>
          </cell>
          <cell r="W616" t="str">
            <v>Compliant</v>
          </cell>
          <cell r="X616" t="str">
            <v>https://www.amx.com/en-US/products/nmx-enc-n2135a-encoder</v>
          </cell>
          <cell r="Y616">
            <v>614</v>
          </cell>
        </row>
        <row r="617">
          <cell r="A617" t="str">
            <v>FGN2212A-SA</v>
          </cell>
          <cell r="B617" t="str">
            <v>AMX</v>
          </cell>
          <cell r="C617" t="str">
            <v>Networked AV</v>
          </cell>
          <cell r="D617" t="str">
            <v>NMX-DEC-N2212A</v>
          </cell>
          <cell r="E617" t="str">
            <v>AMX-NM</v>
          </cell>
          <cell r="G617" t="str">
            <v>Limited Quantity</v>
          </cell>
          <cell r="H617" t="str">
            <v>JPEG 2000 Digital Cinema Grade AV over IP Decoder, HDMI, AES67 Support, Stand-alone</v>
          </cell>
          <cell r="I617" t="str">
            <v>SVSI Stand-alone JPEG2000 Decoder with ultra-low latency for 1080p/60hz, RJ45, serial, balanced audio, VGA, and HDMI connectors, AES67 compatible (power supply included)</v>
          </cell>
          <cell r="J617">
            <v>1631.52</v>
          </cell>
          <cell r="K617">
            <v>1631.52</v>
          </cell>
          <cell r="L617">
            <v>815.76</v>
          </cell>
          <cell r="P617">
            <v>0</v>
          </cell>
          <cell r="Q617">
            <v>0</v>
          </cell>
          <cell r="R617">
            <v>1.55</v>
          </cell>
          <cell r="S617">
            <v>7.88</v>
          </cell>
          <cell r="T617">
            <v>5.5</v>
          </cell>
          <cell r="U617">
            <v>1.05</v>
          </cell>
          <cell r="V617" t="str">
            <v>MX</v>
          </cell>
          <cell r="W617" t="str">
            <v>Compliant</v>
          </cell>
          <cell r="X617" t="str">
            <v>https://www.amx.com/en-US/products/nmx-dec-n2212a-decoder</v>
          </cell>
          <cell r="Y617">
            <v>615</v>
          </cell>
        </row>
        <row r="618">
          <cell r="A618" t="str">
            <v>FGN2222A-SA</v>
          </cell>
          <cell r="B618" t="str">
            <v>AMX</v>
          </cell>
          <cell r="C618" t="str">
            <v>Networked AV</v>
          </cell>
          <cell r="D618" t="str">
            <v>NMX-DEC-N2222A</v>
          </cell>
          <cell r="E618" t="str">
            <v>AMX-NM</v>
          </cell>
          <cell r="G618" t="str">
            <v>Limited Quantity</v>
          </cell>
          <cell r="H618" t="str">
            <v>JPEG 2000 Digital Cinema Grade AV over IP Decoder, HDMI, AES67 Support, Stand-alone</v>
          </cell>
          <cell r="I618" t="str">
            <v>SVSI Stand-alone JPEG2000 Decoder with ultra-low latency for 1080p/60hz, RJ45 (with PoE), IR, serial, balanced audio, VGA, and HDMI connectors, AES67 compatible (power supply not included)</v>
          </cell>
          <cell r="J618">
            <v>2060.8200000000002</v>
          </cell>
          <cell r="K618">
            <v>2060.8200000000002</v>
          </cell>
          <cell r="L618">
            <v>1030.4100000000001</v>
          </cell>
          <cell r="P618">
            <v>718878024218</v>
          </cell>
          <cell r="Q618">
            <v>0</v>
          </cell>
          <cell r="R618">
            <v>1.55</v>
          </cell>
          <cell r="S618">
            <v>7.88</v>
          </cell>
          <cell r="T618">
            <v>5.5</v>
          </cell>
          <cell r="U618">
            <v>1.05</v>
          </cell>
          <cell r="V618" t="str">
            <v>MX</v>
          </cell>
          <cell r="W618" t="str">
            <v>Compliant</v>
          </cell>
          <cell r="X618" t="str">
            <v>https://www.amx.com/en-US/products/nmx-dec-n2222a-decoder</v>
          </cell>
          <cell r="Y618">
            <v>616</v>
          </cell>
        </row>
        <row r="619">
          <cell r="A619" t="str">
            <v>FGN2312-CD</v>
          </cell>
          <cell r="B619" t="str">
            <v>AMX</v>
          </cell>
          <cell r="C619" t="str">
            <v>Networked AV</v>
          </cell>
          <cell r="D619" t="str">
            <v>NMX-ENC-N2312-C</v>
          </cell>
          <cell r="E619" t="str">
            <v>AMX-NM</v>
          </cell>
          <cell r="H619" t="str">
            <v>N2300 Series 4K UHD Video over IP Card Encoder with KVM, PoE, Card</v>
          </cell>
          <cell r="I619" t="str">
            <v>SVSI N2300 Series  4K Encoder card with one SFP fiber/RJ45 copper network port cage, and one RJ45 (with PoE), IR, serial, KVM-over IP keyboard and mouse operation, balanced audio, HDMI connection, (SFP module included) - must be used in conjunction with NMX-ACC-N9206 Rack Mount Cage</v>
          </cell>
          <cell r="J619">
            <v>1350</v>
          </cell>
          <cell r="K619">
            <v>1350</v>
          </cell>
          <cell r="L619">
            <v>673.31</v>
          </cell>
          <cell r="P619">
            <v>718878024423</v>
          </cell>
          <cell r="Q619">
            <v>0</v>
          </cell>
          <cell r="R619">
            <v>1.55</v>
          </cell>
          <cell r="S619">
            <v>7.88</v>
          </cell>
          <cell r="T619">
            <v>5.5</v>
          </cell>
          <cell r="U619">
            <v>1.05</v>
          </cell>
          <cell r="V619" t="str">
            <v>TW</v>
          </cell>
          <cell r="W619" t="str">
            <v>Compliant</v>
          </cell>
          <cell r="X619" t="str">
            <v>https://www.amx.com/en-US/products/nmx-enc-n2312-c-encoder-card</v>
          </cell>
          <cell r="Y619">
            <v>617</v>
          </cell>
        </row>
        <row r="620">
          <cell r="A620" t="str">
            <v>FGN2312-SA</v>
          </cell>
          <cell r="B620" t="str">
            <v>AMX</v>
          </cell>
          <cell r="C620" t="str">
            <v>Networked AV</v>
          </cell>
          <cell r="D620" t="str">
            <v>NMX-ENC-N2312</v>
          </cell>
          <cell r="E620" t="str">
            <v>AMX-NM</v>
          </cell>
          <cell r="H620" t="str">
            <v>N2300 Series 4K UHD Video over IP Stand Alone Encoder with KVM, PoE, Stand-alone</v>
          </cell>
          <cell r="I620" t="str">
            <v xml:space="preserve">SVSI N2300 Series stand-alone 4K Encoder with one SFP fiber/RJ45 copper network port cage, and one RJ45 (with PoE), IR, serial, KVM-over IP keyboard and mouse operation, balanced audio, HDMI connection, (SFP module included, power supply not included) </v>
          </cell>
          <cell r="J620">
            <v>1355</v>
          </cell>
          <cell r="K620">
            <v>1355</v>
          </cell>
          <cell r="L620">
            <v>676.02</v>
          </cell>
          <cell r="P620">
            <v>718878025758</v>
          </cell>
          <cell r="Q620">
            <v>0</v>
          </cell>
          <cell r="R620">
            <v>1.55</v>
          </cell>
          <cell r="S620">
            <v>7.88</v>
          </cell>
          <cell r="T620">
            <v>5.5</v>
          </cell>
          <cell r="U620">
            <v>1.05</v>
          </cell>
          <cell r="V620" t="str">
            <v>TW</v>
          </cell>
          <cell r="W620" t="str">
            <v>Compliant</v>
          </cell>
          <cell r="X620" t="str">
            <v>https://www.amx.com/en-US/products/nmx-enc-n2312-encoder</v>
          </cell>
          <cell r="Y620">
            <v>618</v>
          </cell>
        </row>
        <row r="621">
          <cell r="A621" t="str">
            <v>FGN2322-SA</v>
          </cell>
          <cell r="B621" t="str">
            <v>AMX</v>
          </cell>
          <cell r="C621" t="str">
            <v>Networked AV</v>
          </cell>
          <cell r="D621" t="str">
            <v>NMX-DEC-N2322</v>
          </cell>
          <cell r="E621" t="str">
            <v>AMX-NM</v>
          </cell>
          <cell r="H621" t="str">
            <v>N2300 Series 4K UHD Video over IP Stand Alone Decoder with KVM, PoE, Stand-alone</v>
          </cell>
          <cell r="I621" t="str">
            <v xml:space="preserve">SVSI N2300 Series stand-alone 4K Decoder with one SFP fiber/RJ45 copper network port cage, and one RJ45 (with PoE), IR, serial, KVM-over IP keyboard and mouse operation, balanced audio, HDMI connection, (SFP module included, power supply not included) </v>
          </cell>
          <cell r="J621">
            <v>1230</v>
          </cell>
          <cell r="K621">
            <v>1230</v>
          </cell>
          <cell r="L621">
            <v>612.6</v>
          </cell>
          <cell r="P621">
            <v>718878025765</v>
          </cell>
          <cell r="Q621">
            <v>0</v>
          </cell>
          <cell r="R621">
            <v>1.55</v>
          </cell>
          <cell r="S621">
            <v>7.88</v>
          </cell>
          <cell r="T621">
            <v>5.5</v>
          </cell>
          <cell r="U621">
            <v>1.05</v>
          </cell>
          <cell r="V621" t="str">
            <v>TW</v>
          </cell>
          <cell r="W621" t="str">
            <v>Compliant</v>
          </cell>
          <cell r="X621" t="str">
            <v>https://www.amx.com/en-US/products/nmx-dec-n2322-decoder</v>
          </cell>
          <cell r="Y621">
            <v>619</v>
          </cell>
        </row>
        <row r="622">
          <cell r="A622" t="str">
            <v>FGN2410</v>
          </cell>
          <cell r="B622" t="str">
            <v>AMX</v>
          </cell>
          <cell r="C622" t="str">
            <v>Networked AV</v>
          </cell>
          <cell r="D622" t="str">
            <v>NMX-WP-N2410</v>
          </cell>
          <cell r="E622" t="str">
            <v>AMX-NM</v>
          </cell>
          <cell r="H622" t="str">
            <v>N2400 Series 4K60 4:4:4 Windowing Processor, 4x1</v>
          </cell>
          <cell r="I622" t="str">
            <v>NMX-WP-N2410, WINDOW PROC,N2400,4X1</v>
          </cell>
          <cell r="J622">
            <v>12815</v>
          </cell>
          <cell r="K622">
            <v>12815</v>
          </cell>
          <cell r="L622">
            <v>6407.5</v>
          </cell>
          <cell r="P622">
            <v>718878026328</v>
          </cell>
          <cell r="Q622">
            <v>0</v>
          </cell>
          <cell r="R622">
            <v>7.15</v>
          </cell>
          <cell r="S622">
            <v>17.25</v>
          </cell>
          <cell r="T622">
            <v>12</v>
          </cell>
          <cell r="U622">
            <v>1.75</v>
          </cell>
          <cell r="V622" t="str">
            <v>US</v>
          </cell>
          <cell r="W622" t="str">
            <v>Compliant</v>
          </cell>
          <cell r="X622" t="str">
            <v>https://www.amx.com/en-US/products/nmx-wp-n2410-windowing-processor</v>
          </cell>
          <cell r="Y622">
            <v>620</v>
          </cell>
        </row>
        <row r="623">
          <cell r="A623" t="str">
            <v>FGN2412A-CD</v>
          </cell>
          <cell r="B623" t="str">
            <v>AMX</v>
          </cell>
          <cell r="C623" t="str">
            <v>Networked AV</v>
          </cell>
          <cell r="D623" t="str">
            <v>NMX-ENC-N2412A-C</v>
          </cell>
          <cell r="E623" t="str">
            <v>AMX-NM</v>
          </cell>
          <cell r="H623" t="str">
            <v>JPEG 2000 4K60 4:4:4 &amp; HDR Video Over IP Encoder Card with POE+, KVM, &amp; AES67, Card</v>
          </cell>
          <cell r="I623" t="str">
            <v>N2400 Series JPEG2000 4K Encoder card, 4K 60 4:4:4 with one SFP fiber/RJ45 copper network port cage, one RJ45 (with PoE), serial, KVM-over IP keyboard and mouse operation, balanced audio, AES67 interoperability, HDMI connection - must be used in conjunction with NMX-ACC-N9206 Rack Mount Cage</v>
          </cell>
          <cell r="J623">
            <v>2910</v>
          </cell>
          <cell r="K623">
            <v>2910</v>
          </cell>
          <cell r="L623">
            <v>1455</v>
          </cell>
          <cell r="P623">
            <v>718878026359</v>
          </cell>
          <cell r="Q623">
            <v>0</v>
          </cell>
          <cell r="R623">
            <v>1.65</v>
          </cell>
          <cell r="S623">
            <v>7.88</v>
          </cell>
          <cell r="T623">
            <v>5.5</v>
          </cell>
          <cell r="U623">
            <v>1.05</v>
          </cell>
          <cell r="V623" t="str">
            <v>US</v>
          </cell>
          <cell r="W623" t="str">
            <v>Compliant</v>
          </cell>
          <cell r="X623" t="str">
            <v>https://www.amx.com/en-US/products/nmx-enc-n2412a-c-encoder-card</v>
          </cell>
          <cell r="Y623">
            <v>621</v>
          </cell>
        </row>
        <row r="624">
          <cell r="A624" t="str">
            <v>FGN2412A-SA</v>
          </cell>
          <cell r="B624" t="str">
            <v>AMX</v>
          </cell>
          <cell r="C624" t="str">
            <v>Networked AV</v>
          </cell>
          <cell r="D624" t="str">
            <v>NMX-ENC-N2412A</v>
          </cell>
          <cell r="E624" t="str">
            <v>AMX-NM</v>
          </cell>
          <cell r="H624" t="str">
            <v>JPEG 2000 4K60 4:4:4 &amp; HDR Video Over IP Encoder, Stand Alone with POE+, KVM, &amp; AES67, Stand-alone</v>
          </cell>
          <cell r="I624" t="str">
            <v>N2400 Series JPEG2000 stand-alone 4K Encoder, 4K 60 4:4:4 with one SFP fiber/RJ45 copper network port cage, one RJ45 (with PoE), serial, KVM-over IP keyboard and mouse operation, balanced audio, AES67 interoperability, HDMI connection (SFP module not included)</v>
          </cell>
          <cell r="J624">
            <v>2970</v>
          </cell>
          <cell r="K624">
            <v>2970</v>
          </cell>
          <cell r="L624">
            <v>1485</v>
          </cell>
          <cell r="P624">
            <v>718878034798</v>
          </cell>
          <cell r="Q624">
            <v>0</v>
          </cell>
          <cell r="R624">
            <v>1.65</v>
          </cell>
          <cell r="S624">
            <v>7.88</v>
          </cell>
          <cell r="T624">
            <v>5.5</v>
          </cell>
          <cell r="U624">
            <v>1.05</v>
          </cell>
          <cell r="V624" t="str">
            <v>US</v>
          </cell>
          <cell r="W624" t="str">
            <v>Compliant</v>
          </cell>
          <cell r="X624" t="str">
            <v>https://www.amx.com/en-US/products/nmx-enc-n2412a-encoder</v>
          </cell>
          <cell r="Y624">
            <v>622</v>
          </cell>
        </row>
        <row r="625">
          <cell r="A625" t="str">
            <v>FGN2422A-SA</v>
          </cell>
          <cell r="B625" t="str">
            <v>AMX</v>
          </cell>
          <cell r="C625" t="str">
            <v>Networked AV</v>
          </cell>
          <cell r="D625" t="str">
            <v>NMX-DEC-N2422A</v>
          </cell>
          <cell r="E625" t="str">
            <v>AMX-NM</v>
          </cell>
          <cell r="H625" t="str">
            <v>JPEG 2000 4K60 4:4:4 &amp; HDR Video Over IP Decoder, Stand Alone with POE+, KVM, &amp; AES67, Stand-alone</v>
          </cell>
          <cell r="I625" t="str">
            <v>N2400 Series JPEG2000 stand-alone 4K Decoder 4K 60 4:4:4 with one SFP fiber/RJ45 copper network port cage, one RJ45 (with PoE), serial, KVM-over IP keyboard and mouse operation, balanced audio, AES67 interoperability, HDMI connection</v>
          </cell>
          <cell r="J625">
            <v>2630</v>
          </cell>
          <cell r="K625">
            <v>2630</v>
          </cell>
          <cell r="L625">
            <v>1315</v>
          </cell>
          <cell r="P625">
            <v>718878033661</v>
          </cell>
          <cell r="Q625">
            <v>0</v>
          </cell>
          <cell r="R625">
            <v>1.65</v>
          </cell>
          <cell r="S625">
            <v>7.88</v>
          </cell>
          <cell r="T625">
            <v>5.5</v>
          </cell>
          <cell r="U625">
            <v>1.05</v>
          </cell>
          <cell r="V625" t="str">
            <v>US</v>
          </cell>
          <cell r="W625" t="str">
            <v>Compliant</v>
          </cell>
          <cell r="X625" t="str">
            <v>https://www.amx.com/en-US/products/nmx-dec-n2422a-decoder</v>
          </cell>
          <cell r="Y625">
            <v>623</v>
          </cell>
        </row>
        <row r="626">
          <cell r="A626" t="str">
            <v>FGN2424A-SA</v>
          </cell>
          <cell r="B626" t="str">
            <v>AMX</v>
          </cell>
          <cell r="C626" t="str">
            <v>Networked AV</v>
          </cell>
          <cell r="D626" t="str">
            <v>NMX-DEC-N2424A</v>
          </cell>
          <cell r="E626" t="str">
            <v>AMX-NM</v>
          </cell>
          <cell r="H626" t="str">
            <v>JPEG 2000 4K60 4:4:4 &amp; HDR Video Over IP Decoder, Stand Alone with POE+, KVM, &amp; AES67, Stand-alone</v>
          </cell>
          <cell r="I626" t="str">
            <v>N2400 Series JPEG2000 stand-alone 4K Decoder 4K 60 4:4:4 with two two RJ45 (one with PoE), serial, KVM-over IP keyboard and mouse operation, balanced audio, AES67 interoperability, HDMI connection</v>
          </cell>
          <cell r="J626">
            <v>2690</v>
          </cell>
          <cell r="K626">
            <v>2690</v>
          </cell>
          <cell r="L626">
            <v>1345</v>
          </cell>
          <cell r="P626">
            <v>718878026427</v>
          </cell>
          <cell r="Q626">
            <v>0</v>
          </cell>
          <cell r="R626">
            <v>1.65</v>
          </cell>
          <cell r="S626">
            <v>7.88</v>
          </cell>
          <cell r="T626">
            <v>5.5</v>
          </cell>
          <cell r="U626">
            <v>1.05</v>
          </cell>
          <cell r="V626" t="str">
            <v>US</v>
          </cell>
          <cell r="W626" t="str">
            <v>Compliant</v>
          </cell>
          <cell r="X626" t="str">
            <v>https://www.amx.com/en-US/products/nmx-dec-n2424a-decoder</v>
          </cell>
          <cell r="Y626">
            <v>624</v>
          </cell>
        </row>
        <row r="627">
          <cell r="A627" t="str">
            <v>FGN2510</v>
          </cell>
          <cell r="B627" t="str">
            <v>AMX</v>
          </cell>
          <cell r="C627" t="str">
            <v>Networked AV</v>
          </cell>
          <cell r="D627" t="str">
            <v>NMX-WP-2510</v>
          </cell>
          <cell r="E627" t="str">
            <v>AMX-NM</v>
          </cell>
          <cell r="G627" t="str">
            <v>Limited Quantity - REDUCED</v>
          </cell>
          <cell r="H627" t="str">
            <v>N2000 Series HD Windowing Processor, 4x1</v>
          </cell>
          <cell r="I627" t="str">
            <v>The SVSI NMX-WP-N2510 Windowing Processor functions with the N2000 JPGEG2000 family of Video over IP Encoders and Decoders and are capable of handling multiple real-time HD streams with no video input or output connectors – only a single network port</v>
          </cell>
          <cell r="J627">
            <v>6880</v>
          </cell>
          <cell r="K627">
            <v>6880</v>
          </cell>
          <cell r="L627">
            <v>3096</v>
          </cell>
          <cell r="P627">
            <v>718878022795</v>
          </cell>
          <cell r="Q627">
            <v>0</v>
          </cell>
          <cell r="R627">
            <v>7.15</v>
          </cell>
          <cell r="S627">
            <v>17.25</v>
          </cell>
          <cell r="T627">
            <v>12</v>
          </cell>
          <cell r="U627">
            <v>1.75</v>
          </cell>
          <cell r="V627" t="str">
            <v>US</v>
          </cell>
          <cell r="W627" t="str">
            <v>Compliant</v>
          </cell>
          <cell r="X627" t="str">
            <v>https://www.amx.com/en-US/products/nmx-wp-n2510-windowing-processor</v>
          </cell>
          <cell r="Y627">
            <v>625</v>
          </cell>
        </row>
        <row r="628">
          <cell r="A628" t="str">
            <v>FGN3132-CD</v>
          </cell>
          <cell r="B628" t="str">
            <v>AMX</v>
          </cell>
          <cell r="C628" t="str">
            <v>Networked AV</v>
          </cell>
          <cell r="D628" t="str">
            <v>NMX-ENC-N3132-C</v>
          </cell>
          <cell r="E628" t="str">
            <v>AMX-NM</v>
          </cell>
          <cell r="G628" t="str">
            <v>REDUCED</v>
          </cell>
          <cell r="H628" t="str">
            <v>H.264 Compressed Video over IP Encoder, PoE, SFP, HDMI, USB for Record, Card</v>
          </cell>
          <cell r="I628" t="str">
            <v>SVSI H.264 Encoder Card with USB for record, one SFP fiber/RJ45 copper network port cage, and one RJ45 (with PoE), IR, serial, VGA and HDMI connection (SFP module not included) - must be used in conjunction with NMX-ACC-N9206 Rack Mount Cage</v>
          </cell>
          <cell r="J628">
            <v>1394.62</v>
          </cell>
          <cell r="K628">
            <v>1040.76</v>
          </cell>
          <cell r="L628">
            <v>616.97</v>
          </cell>
          <cell r="P628">
            <v>718878024430</v>
          </cell>
          <cell r="Q628">
            <v>0</v>
          </cell>
          <cell r="R628">
            <v>1.55</v>
          </cell>
          <cell r="S628">
            <v>7.88</v>
          </cell>
          <cell r="T628">
            <v>5.5</v>
          </cell>
          <cell r="U628">
            <v>1.05</v>
          </cell>
          <cell r="V628" t="str">
            <v>MX</v>
          </cell>
          <cell r="W628" t="str">
            <v>Compliant</v>
          </cell>
          <cell r="X628" t="str">
            <v>https://www.amx.com/en-US/products/nmx-enc-n3132-c-encoder-card</v>
          </cell>
          <cell r="Y628">
            <v>626</v>
          </cell>
        </row>
        <row r="629">
          <cell r="A629" t="str">
            <v>FGN3132-SA</v>
          </cell>
          <cell r="B629" t="str">
            <v>AMX</v>
          </cell>
          <cell r="C629" t="str">
            <v>Networked AV</v>
          </cell>
          <cell r="D629" t="str">
            <v>NMX-ENC-N3132</v>
          </cell>
          <cell r="E629" t="str">
            <v>AMX-NM</v>
          </cell>
          <cell r="H629" t="str">
            <v>H.264 Compressed Video over IP Encoder, PoE, SFP, HDMI, USB for Record, Stand-alone</v>
          </cell>
          <cell r="I629" t="str">
            <v>SVSI Stand-alone H.264 Encoder with USB for record, one  SFP fiber/RJ45 copper network port cage, and one RJ45 (with PoE), IR, serial, VGA and HDMI connection (SFP module not included, power supply is not included)</v>
          </cell>
          <cell r="J629">
            <v>1421.4</v>
          </cell>
          <cell r="K629">
            <v>1421.4</v>
          </cell>
          <cell r="L629">
            <v>710.7</v>
          </cell>
          <cell r="P629">
            <v>718878025772</v>
          </cell>
          <cell r="Q629">
            <v>0</v>
          </cell>
          <cell r="R629">
            <v>1.55</v>
          </cell>
          <cell r="S629">
            <v>7.88</v>
          </cell>
          <cell r="T629">
            <v>5.5</v>
          </cell>
          <cell r="U629">
            <v>1.05</v>
          </cell>
          <cell r="V629" t="str">
            <v>MX</v>
          </cell>
          <cell r="W629" t="str">
            <v>Compliant</v>
          </cell>
          <cell r="X629" t="str">
            <v>https://www.amx.com/en-US/products/nmx-enc-n3132-encoder</v>
          </cell>
          <cell r="Y629">
            <v>627</v>
          </cell>
        </row>
        <row r="630">
          <cell r="A630" t="str">
            <v>FGN3232-SA</v>
          </cell>
          <cell r="B630" t="str">
            <v>AMX</v>
          </cell>
          <cell r="C630" t="str">
            <v>Networked AV</v>
          </cell>
          <cell r="D630" t="str">
            <v>NMX-DEC-N3232</v>
          </cell>
          <cell r="E630" t="str">
            <v>AMX-NM</v>
          </cell>
          <cell r="H630" t="str">
            <v>H.264 Compressed Video over IP Decoder, PoE, SFP, HDMI, USB for Record, Stand-alone</v>
          </cell>
          <cell r="I630" t="str">
            <v>SVSI Stand-alone H.264 Decoder with USB for record, one SFP fiber/RJ45 copper network port cage, and one RJ45 (with PoE), IR, serial, VGA and HDMI connection (SFP module not included, power supply is not included)</v>
          </cell>
          <cell r="J630">
            <v>1313.25</v>
          </cell>
          <cell r="K630">
            <v>1313.25</v>
          </cell>
          <cell r="L630">
            <v>656.63</v>
          </cell>
          <cell r="P630">
            <v>718878025789</v>
          </cell>
          <cell r="Q630">
            <v>0</v>
          </cell>
          <cell r="R630">
            <v>1.55</v>
          </cell>
          <cell r="S630">
            <v>7.88</v>
          </cell>
          <cell r="T630">
            <v>5.5</v>
          </cell>
          <cell r="U630">
            <v>1.05</v>
          </cell>
          <cell r="V630" t="str">
            <v>MX</v>
          </cell>
          <cell r="W630" t="str">
            <v>Compliant</v>
          </cell>
          <cell r="X630" t="str">
            <v>https://www.amx.com/en-US/products/nmx-dec-n3232-decoder</v>
          </cell>
          <cell r="Y630">
            <v>628</v>
          </cell>
        </row>
        <row r="631">
          <cell r="A631" t="str">
            <v>FGN3510</v>
          </cell>
          <cell r="B631" t="str">
            <v>AMX</v>
          </cell>
          <cell r="C631" t="str">
            <v>Networked AV</v>
          </cell>
          <cell r="D631" t="str">
            <v>NMX-WP-N3510</v>
          </cell>
          <cell r="E631" t="str">
            <v>AMX-NM</v>
          </cell>
          <cell r="H631" t="str">
            <v>N3000 Series Windowing Processor, 9x1</v>
          </cell>
          <cell r="I631" t="str">
            <v>The SVSI NMX-WP-N3510 H.264 Multi-Channel Windowing Processor functions with the N3000 3121/3221 Series family of Video over IP Encoders and Decoders and are capable of handling multiple real-time H.264 streams</v>
          </cell>
          <cell r="J631">
            <v>13935</v>
          </cell>
          <cell r="K631">
            <v>13935</v>
          </cell>
          <cell r="L631">
            <v>6967.5</v>
          </cell>
          <cell r="P631">
            <v>718878025796</v>
          </cell>
          <cell r="Q631">
            <v>0</v>
          </cell>
          <cell r="R631">
            <v>19</v>
          </cell>
          <cell r="S631">
            <v>17.25</v>
          </cell>
          <cell r="T631">
            <v>15.5</v>
          </cell>
          <cell r="U631">
            <v>3.5</v>
          </cell>
          <cell r="V631" t="str">
            <v>US</v>
          </cell>
          <cell r="W631" t="str">
            <v>Compliant</v>
          </cell>
          <cell r="X631" t="str">
            <v>https://www.amx.com/en-US/products/nmx-wp-n3510-windowing-processor</v>
          </cell>
          <cell r="Y631">
            <v>629</v>
          </cell>
        </row>
        <row r="632">
          <cell r="A632" t="str">
            <v>FGN4321-SA</v>
          </cell>
          <cell r="B632" t="str">
            <v>AMX</v>
          </cell>
          <cell r="C632" t="str">
            <v>Networked AV</v>
          </cell>
          <cell r="D632" t="str">
            <v>NMX-ATC-N4321</v>
          </cell>
          <cell r="E632" t="str">
            <v>AMX-NM</v>
          </cell>
          <cell r="G632" t="str">
            <v>Limited Quantity</v>
          </cell>
          <cell r="H632" t="str">
            <v>Audio over IP Transceiver, Stand-alone</v>
          </cell>
          <cell r="I632" t="str">
            <v>SVSI NMX-ATC-N4321 Audio Transceiver is an audio-over-IP solution that both sends and receives two-channel balanced or unbalanced audio over IP</v>
          </cell>
          <cell r="J632">
            <v>1145</v>
          </cell>
          <cell r="K632">
            <v>1145</v>
          </cell>
          <cell r="L632">
            <v>572.5</v>
          </cell>
          <cell r="P632">
            <v>718878004968</v>
          </cell>
          <cell r="Q632">
            <v>0</v>
          </cell>
          <cell r="R632">
            <v>1.95</v>
          </cell>
          <cell r="S632">
            <v>9.5</v>
          </cell>
          <cell r="T632">
            <v>9.75</v>
          </cell>
          <cell r="U632">
            <v>2.5</v>
          </cell>
          <cell r="V632" t="str">
            <v>US</v>
          </cell>
          <cell r="W632" t="str">
            <v>Compliant</v>
          </cell>
          <cell r="X632" t="str">
            <v>https://www.amx.com/en-US/products/nmx-atc-n4321-audio-transceiver</v>
          </cell>
          <cell r="Y632">
            <v>630</v>
          </cell>
        </row>
        <row r="633">
          <cell r="A633" t="str">
            <v>FGN7142</v>
          </cell>
          <cell r="B633" t="str">
            <v>AMX</v>
          </cell>
          <cell r="C633" t="str">
            <v>Networked AV</v>
          </cell>
          <cell r="D633" t="str">
            <v>NMX-PRS-N7142</v>
          </cell>
          <cell r="E633" t="str">
            <v>AMX-NM</v>
          </cell>
          <cell r="G633" t="str">
            <v>Limited Quantity - REDUCED</v>
          </cell>
          <cell r="H633" t="str">
            <v>NMX-PRS-N7142</v>
          </cell>
          <cell r="I633"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 has two available slots that can hold any netwokred AV card (sold separately)</v>
          </cell>
          <cell r="J633">
            <v>2235</v>
          </cell>
          <cell r="K633">
            <v>2235</v>
          </cell>
          <cell r="L633">
            <v>1340.81</v>
          </cell>
          <cell r="P633">
            <v>718878033760</v>
          </cell>
          <cell r="Q633">
            <v>0</v>
          </cell>
          <cell r="R633">
            <v>19</v>
          </cell>
          <cell r="S633">
            <v>17.25</v>
          </cell>
          <cell r="T633">
            <v>14</v>
          </cell>
          <cell r="U633">
            <v>3.5</v>
          </cell>
          <cell r="V633" t="str">
            <v>TW</v>
          </cell>
          <cell r="W633" t="str">
            <v>Compliant</v>
          </cell>
          <cell r="X633" t="str">
            <v>https://www.amx.com/en-US/products/nmx-prs-n7142</v>
          </cell>
          <cell r="Y633">
            <v>631</v>
          </cell>
        </row>
        <row r="634">
          <cell r="A634" t="str">
            <v>FGN7142-23</v>
          </cell>
          <cell r="B634" t="str">
            <v>AMX</v>
          </cell>
          <cell r="C634" t="str">
            <v>Networked AV</v>
          </cell>
          <cell r="D634" t="str">
            <v>NMX-PRS-N7142-23</v>
          </cell>
          <cell r="E634" t="str">
            <v>AMX-NM</v>
          </cell>
          <cell r="G634" t="str">
            <v>Limited Quantity - REDUCED</v>
          </cell>
          <cell r="H634" t="str">
            <v>NMX-PRS-N7142-23</v>
          </cell>
          <cell r="I634" t="str">
            <v>Networked AV Presentation Switcher with six local inputs (4 4K60 and 2 VGA), two outputs (HDMI, one scaled, on unscaled, each with mirrored HDMI port). Audio support includes built-in DSP and 60W stereo amplifier capable of operating in 4Ω/8Ω, 70V, or 100V modes. In addition to audio from the HDMI inputs, the N7142 has six independent balanced stereo inputs and two independent microphone inputs with phantom power. The NMX-PRS-N7142-23 is prepopulated with one N2312 encoder card and one N2322 decoder card.</v>
          </cell>
          <cell r="J634">
            <v>10005</v>
          </cell>
          <cell r="K634">
            <v>10005</v>
          </cell>
          <cell r="L634">
            <v>2008.72</v>
          </cell>
          <cell r="P634">
            <v>0</v>
          </cell>
          <cell r="Q634">
            <v>0</v>
          </cell>
          <cell r="R634">
            <v>19</v>
          </cell>
          <cell r="S634">
            <v>17.25</v>
          </cell>
          <cell r="T634">
            <v>14</v>
          </cell>
          <cell r="U634">
            <v>3.5</v>
          </cell>
          <cell r="V634" t="str">
            <v>TW</v>
          </cell>
          <cell r="W634" t="str">
            <v>Compliant</v>
          </cell>
          <cell r="X634" t="str">
            <v>https://www.amx.com/en-US/products/nmx-prs-n7142</v>
          </cell>
          <cell r="Y634">
            <v>632</v>
          </cell>
        </row>
        <row r="635">
          <cell r="A635" t="str">
            <v>FGN8002</v>
          </cell>
          <cell r="B635" t="str">
            <v>AMX</v>
          </cell>
          <cell r="C635" t="str">
            <v>Networked AV</v>
          </cell>
          <cell r="D635" t="str">
            <v>SC-N8002</v>
          </cell>
          <cell r="E635" t="str">
            <v>AMX-NM</v>
          </cell>
          <cell r="H635" t="str">
            <v>N-Series Controller for Unlimited Users/Devices</v>
          </cell>
          <cell r="I635" t="str">
            <v>The SVSI SC-N8002 N-Command Control Appliance provides intuitive and powerful management of equipment configuration, content management, NVR recording and playback, bandwidth utilization, and AV switching for unlimited users and devices</v>
          </cell>
          <cell r="J635">
            <v>5635</v>
          </cell>
          <cell r="K635">
            <v>5635</v>
          </cell>
          <cell r="L635">
            <v>2817.5</v>
          </cell>
          <cell r="P635">
            <v>718878025826</v>
          </cell>
          <cell r="Q635">
            <v>0</v>
          </cell>
          <cell r="R635">
            <v>19</v>
          </cell>
          <cell r="S635">
            <v>17.25</v>
          </cell>
          <cell r="T635">
            <v>15.5</v>
          </cell>
          <cell r="U635">
            <v>3.5</v>
          </cell>
          <cell r="V635" t="str">
            <v>US</v>
          </cell>
          <cell r="W635" t="str">
            <v>Compliant</v>
          </cell>
          <cell r="X635" t="str">
            <v>https://www.amx.com/en-US/products/sc-n8002</v>
          </cell>
          <cell r="Y635">
            <v>633</v>
          </cell>
        </row>
        <row r="636">
          <cell r="A636" t="str">
            <v>FGN8012</v>
          </cell>
          <cell r="B636" t="str">
            <v>AMX</v>
          </cell>
          <cell r="C636" t="str">
            <v>Networked AV</v>
          </cell>
          <cell r="D636" t="str">
            <v>SC-N8012</v>
          </cell>
          <cell r="E636" t="str">
            <v>AMX-NM</v>
          </cell>
          <cell r="G636" t="str">
            <v>Limited Quantity - REDUCED</v>
          </cell>
          <cell r="H636" t="str">
            <v>N-Series Controller for Enterprise</v>
          </cell>
          <cell r="I636" t="str">
            <v>The SVSI SC-N8012 N-Command Control Appliance provides intuitive and powerful management of equipment configuration, content management, NVR recording and playback, bandwidth utilization, and AV switching for unlimited users and devices</v>
          </cell>
          <cell r="J636">
            <v>17915</v>
          </cell>
          <cell r="K636">
            <v>17915</v>
          </cell>
          <cell r="L636">
            <v>8061.75</v>
          </cell>
          <cell r="P636">
            <v>718878025833</v>
          </cell>
          <cell r="Q636">
            <v>0</v>
          </cell>
          <cell r="R636">
            <v>28</v>
          </cell>
          <cell r="S636">
            <v>17.75</v>
          </cell>
          <cell r="T636">
            <v>17.5</v>
          </cell>
          <cell r="U636">
            <v>3.625</v>
          </cell>
          <cell r="V636" t="str">
            <v>US</v>
          </cell>
          <cell r="W636" t="str">
            <v>Compliant</v>
          </cell>
          <cell r="X636" t="str">
            <v>https://www.amx.com/en-US/products/sc-n8012</v>
          </cell>
          <cell r="Y636">
            <v>634</v>
          </cell>
        </row>
        <row r="637">
          <cell r="A637" t="str">
            <v>FGN8307-SD</v>
          </cell>
          <cell r="B637" t="str">
            <v>AMX</v>
          </cell>
          <cell r="C637" t="str">
            <v>Networked AV</v>
          </cell>
          <cell r="D637" t="str">
            <v>NT-SD-701</v>
          </cell>
          <cell r="E637" t="str">
            <v>AMX-NM</v>
          </cell>
          <cell r="G637" t="str">
            <v>Limited Quantity - REDUCED</v>
          </cell>
          <cell r="H637" t="str">
            <v>7" N-Touch Wall Mount Touch Panel</v>
          </cell>
          <cell r="I637" t="str">
            <v>7" N-Touch Wall Mount Touch Panel, high-quality user interface and controller in a single unit enables control of SVSI devices. Compatible with Modero S wall mount options</v>
          </cell>
          <cell r="J637">
            <v>2271.15</v>
          </cell>
          <cell r="K637">
            <v>435.37</v>
          </cell>
          <cell r="L637">
            <v>287.37</v>
          </cell>
          <cell r="P637">
            <v>718878025918</v>
          </cell>
          <cell r="Q637">
            <v>0</v>
          </cell>
          <cell r="R637">
            <v>1</v>
          </cell>
          <cell r="S637">
            <v>2.25</v>
          </cell>
          <cell r="T637">
            <v>7.5</v>
          </cell>
          <cell r="U637">
            <v>4.8</v>
          </cell>
          <cell r="V637" t="str">
            <v>MX</v>
          </cell>
          <cell r="W637" t="str">
            <v>Compliant</v>
          </cell>
          <cell r="X637" t="str">
            <v>https://www.amx.com/en-US/products/nt-sd-701</v>
          </cell>
          <cell r="Y637">
            <v>635</v>
          </cell>
        </row>
        <row r="638">
          <cell r="A638" t="str">
            <v>FGN8307-ST</v>
          </cell>
          <cell r="B638" t="str">
            <v>AMX</v>
          </cell>
          <cell r="C638" t="str">
            <v>Networked AV</v>
          </cell>
          <cell r="D638" t="str">
            <v>NT-ST-701</v>
          </cell>
          <cell r="E638" t="str">
            <v>AMX-NM</v>
          </cell>
          <cell r="G638" t="str">
            <v>Limited Quantity - REDUCED</v>
          </cell>
          <cell r="H638" t="str">
            <v>7" N-Touch Tabletop Touch Panel</v>
          </cell>
          <cell r="I638" t="str">
            <v>7" N-Touch Tabletop Touch Panel, high-quality user interface and controller in a single unit enables control of SVSI devices</v>
          </cell>
          <cell r="J638">
            <v>2384.4499999999998</v>
          </cell>
          <cell r="K638">
            <v>781.77</v>
          </cell>
          <cell r="L638">
            <v>524.27</v>
          </cell>
          <cell r="P638">
            <v>718878025925</v>
          </cell>
          <cell r="Q638">
            <v>0</v>
          </cell>
          <cell r="R638">
            <v>1</v>
          </cell>
          <cell r="S638">
            <v>2.25</v>
          </cell>
          <cell r="T638">
            <v>7.5</v>
          </cell>
          <cell r="U638">
            <v>4.8</v>
          </cell>
          <cell r="V638" t="str">
            <v>MX</v>
          </cell>
          <cell r="W638" t="str">
            <v>Compliant</v>
          </cell>
          <cell r="X638" t="str">
            <v>https://www.amx.com/en-US/products/nt-st-701</v>
          </cell>
          <cell r="Y638">
            <v>636</v>
          </cell>
        </row>
        <row r="639">
          <cell r="A639" t="str">
            <v>FGN9101</v>
          </cell>
          <cell r="B639" t="str">
            <v>AMX</v>
          </cell>
          <cell r="C639" t="str">
            <v>Networked AV</v>
          </cell>
          <cell r="D639" t="str">
            <v>NMX-ACC-N9101</v>
          </cell>
          <cell r="E639" t="str">
            <v>AMX-NM</v>
          </cell>
          <cell r="H639" t="str">
            <v>Mounting Wings for SVSI N-Series Encoders, Decoders and Audio Transceiver</v>
          </cell>
          <cell r="I639" t="str">
            <v>Mounting wings for N-Series SVSI Encoders, Decoders and Audio Transceiver, designed for mounting to surface or wall</v>
          </cell>
          <cell r="J639">
            <v>80</v>
          </cell>
          <cell r="K639">
            <v>80</v>
          </cell>
          <cell r="L639">
            <v>40</v>
          </cell>
          <cell r="P639">
            <v>718878025932</v>
          </cell>
          <cell r="Q639">
            <v>0</v>
          </cell>
          <cell r="R639">
            <v>0.15</v>
          </cell>
          <cell r="S639">
            <v>0.5</v>
          </cell>
          <cell r="T639">
            <v>3</v>
          </cell>
          <cell r="U639">
            <v>0.5</v>
          </cell>
          <cell r="V639" t="str">
            <v>US</v>
          </cell>
          <cell r="W639" t="str">
            <v>Compliant</v>
          </cell>
          <cell r="X639" t="str">
            <v>https://www.amx.com/en-US/products/nmx-acc-n9101</v>
          </cell>
          <cell r="Y639">
            <v>637</v>
          </cell>
        </row>
        <row r="640">
          <cell r="A640" t="str">
            <v>FGN9102</v>
          </cell>
          <cell r="B640" t="str">
            <v>AMX</v>
          </cell>
          <cell r="C640" t="str">
            <v>Networked AV</v>
          </cell>
          <cell r="D640" t="str">
            <v>NMX-ACC-N9102</v>
          </cell>
          <cell r="E640" t="str">
            <v>AMX-NM</v>
          </cell>
          <cell r="H640" t="str">
            <v>1RU Rack Shelf for Two Side-by-Side SVSI N-Series Encoders, Decoders and Audio Transceiver</v>
          </cell>
          <cell r="I640" t="str">
            <v>1RU rack shelf for rack mounting two side-by-side SVSI N-Series Encoders, Decoders, and Audio Transceiver</v>
          </cell>
          <cell r="J640">
            <v>285</v>
          </cell>
          <cell r="K640">
            <v>285</v>
          </cell>
          <cell r="L640">
            <v>142.5</v>
          </cell>
          <cell r="P640">
            <v>718878025949</v>
          </cell>
          <cell r="Q640">
            <v>0</v>
          </cell>
          <cell r="R640">
            <v>2</v>
          </cell>
          <cell r="S640">
            <v>17</v>
          </cell>
          <cell r="T640">
            <v>5</v>
          </cell>
          <cell r="U640">
            <v>0.5</v>
          </cell>
          <cell r="V640" t="str">
            <v>US</v>
          </cell>
          <cell r="W640" t="str">
            <v>Compliant</v>
          </cell>
          <cell r="X640" t="str">
            <v>https://www.amx.com/en-US/products/nmx-acc-n9102</v>
          </cell>
          <cell r="Y640">
            <v>638</v>
          </cell>
        </row>
        <row r="641">
          <cell r="A641" t="str">
            <v>FGN9206</v>
          </cell>
          <cell r="B641" t="str">
            <v>AMX</v>
          </cell>
          <cell r="C641" t="str">
            <v>Networked AV</v>
          </cell>
          <cell r="D641" t="str">
            <v>NMX-ACC-N9206</v>
          </cell>
          <cell r="E641" t="str">
            <v>AMX-NM</v>
          </cell>
          <cell r="H641" t="str">
            <v>2RU Rack Mount Cage with Power for Six SVSI N-Series Card Units</v>
          </cell>
          <cell r="I641" t="str">
            <v>2RU rack mount cage for rack mounting up to six SVSI N-Series Encoder, Decoder, and Audio Transceiver Cards, includes power supply</v>
          </cell>
          <cell r="J641">
            <v>1855</v>
          </cell>
          <cell r="K641">
            <v>1855</v>
          </cell>
          <cell r="L641">
            <v>927.5</v>
          </cell>
          <cell r="P641">
            <v>718878025956</v>
          </cell>
          <cell r="Q641">
            <v>0</v>
          </cell>
          <cell r="R641">
            <v>9</v>
          </cell>
          <cell r="S641">
            <v>20</v>
          </cell>
          <cell r="T641">
            <v>6.5</v>
          </cell>
          <cell r="U641">
            <v>6.5</v>
          </cell>
          <cell r="V641" t="str">
            <v>US</v>
          </cell>
          <cell r="W641" t="str">
            <v>Compliant</v>
          </cell>
          <cell r="X641" t="str">
            <v>https://www.amx.com/en-US/products/nmx-acc-n9206</v>
          </cell>
          <cell r="Y641">
            <v>639</v>
          </cell>
        </row>
        <row r="642">
          <cell r="A642" t="str">
            <v>FGN9210</v>
          </cell>
          <cell r="B642" t="str">
            <v>AMX</v>
          </cell>
          <cell r="C642" t="str">
            <v>Networked AV</v>
          </cell>
          <cell r="D642" t="str">
            <v>NMX-ACC-N9210</v>
          </cell>
          <cell r="E642" t="str">
            <v>AMX-NM</v>
          </cell>
          <cell r="H642" t="str">
            <v>Blank cover for card slot on N9206</v>
          </cell>
          <cell r="I642" t="str">
            <v>Plate for the N9206 to cover unpopulated slots in the frame.</v>
          </cell>
          <cell r="J642">
            <v>30</v>
          </cell>
          <cell r="K642">
            <v>30</v>
          </cell>
          <cell r="L642">
            <v>15</v>
          </cell>
          <cell r="P642">
            <v>718878033784</v>
          </cell>
          <cell r="Q642">
            <v>0</v>
          </cell>
          <cell r="R642">
            <v>0.5</v>
          </cell>
          <cell r="S642">
            <v>8.4</v>
          </cell>
          <cell r="T642">
            <v>0.81</v>
          </cell>
          <cell r="U642">
            <v>0.71</v>
          </cell>
          <cell r="V642" t="str">
            <v>US</v>
          </cell>
          <cell r="W642" t="str">
            <v>Compliant</v>
          </cell>
          <cell r="X642">
            <v>0</v>
          </cell>
          <cell r="Y642">
            <v>640</v>
          </cell>
        </row>
        <row r="643">
          <cell r="A643" t="str">
            <v>FGN9312</v>
          </cell>
          <cell r="B643" t="str">
            <v>AMX</v>
          </cell>
          <cell r="C643" t="str">
            <v>Networked AV</v>
          </cell>
          <cell r="D643" t="str">
            <v>NMX-ACC-N9312</v>
          </cell>
          <cell r="E643" t="str">
            <v>AMX-NM</v>
          </cell>
          <cell r="H643" t="str">
            <v>Power Supply 12V 2A External</v>
          </cell>
          <cell r="I643" t="str">
            <v>12V 2A external wall-wart supply with 2-pin Phoenix connector for SVSI N-Series Encoders, Decoders, and Audio Transceiver</v>
          </cell>
          <cell r="J643">
            <v>133.30000000000001</v>
          </cell>
          <cell r="K643">
            <v>133.30000000000001</v>
          </cell>
          <cell r="L643">
            <v>66.650000000000006</v>
          </cell>
          <cell r="P643">
            <v>718878025963</v>
          </cell>
          <cell r="Q643">
            <v>0</v>
          </cell>
          <cell r="R643">
            <v>1</v>
          </cell>
          <cell r="S643">
            <v>6</v>
          </cell>
          <cell r="T643">
            <v>4.5</v>
          </cell>
          <cell r="U643">
            <v>2.5</v>
          </cell>
          <cell r="V643" t="str">
            <v>CN</v>
          </cell>
          <cell r="W643" t="str">
            <v>Compliant</v>
          </cell>
          <cell r="X643" t="str">
            <v>https://www.amx.com/en-US/products/nmx-acc-n9312</v>
          </cell>
          <cell r="Y643">
            <v>641</v>
          </cell>
        </row>
        <row r="644">
          <cell r="A644" t="str">
            <v>FGN9313</v>
          </cell>
          <cell r="B644" t="str">
            <v>AMX</v>
          </cell>
          <cell r="C644" t="str">
            <v>Networked AV</v>
          </cell>
          <cell r="D644" t="str">
            <v>NMX-ACC-N9313</v>
          </cell>
          <cell r="E644" t="str">
            <v>AMX-NM</v>
          </cell>
          <cell r="G644" t="str">
            <v>REDUCED</v>
          </cell>
          <cell r="H644" t="str">
            <v>Power Supply 12V 3A External</v>
          </cell>
          <cell r="I644" t="str">
            <v>12V 3A external wall-wart supply with 2-pin Phoenix connector for SVSI N-Series Encoders, Decoders, and Audio Transceiver</v>
          </cell>
          <cell r="J644">
            <v>149.5</v>
          </cell>
          <cell r="K644">
            <v>51.300000000000004</v>
          </cell>
          <cell r="L644">
            <v>25.650000000000002</v>
          </cell>
          <cell r="P644">
            <v>718878034491</v>
          </cell>
          <cell r="Q644">
            <v>0</v>
          </cell>
          <cell r="R644">
            <v>1</v>
          </cell>
          <cell r="S644">
            <v>3.1</v>
          </cell>
          <cell r="T644">
            <v>2.6</v>
          </cell>
          <cell r="U644">
            <v>1.4</v>
          </cell>
          <cell r="V644" t="str">
            <v>CN</v>
          </cell>
          <cell r="W644" t="str">
            <v>Compliant</v>
          </cell>
          <cell r="X644">
            <v>0</v>
          </cell>
          <cell r="Y644">
            <v>642</v>
          </cell>
        </row>
        <row r="645">
          <cell r="A645" t="str">
            <v>FGN9430</v>
          </cell>
          <cell r="B645" t="str">
            <v>AMX</v>
          </cell>
          <cell r="C645" t="str">
            <v>Networked AV</v>
          </cell>
          <cell r="D645" t="str">
            <v>NMX-ACC-N9430</v>
          </cell>
          <cell r="E645" t="str">
            <v>AMX-NM</v>
          </cell>
          <cell r="H645" t="str">
            <v>IR Receiver Cable</v>
          </cell>
          <cell r="I645" t="str">
            <v xml:space="preserve"> 3-Pin IR Rx cable</v>
          </cell>
          <cell r="J645">
            <v>20</v>
          </cell>
          <cell r="K645">
            <v>20</v>
          </cell>
          <cell r="L645">
            <v>8.57</v>
          </cell>
          <cell r="P645">
            <v>718878034484</v>
          </cell>
          <cell r="Q645">
            <v>0</v>
          </cell>
          <cell r="R645">
            <v>0.25</v>
          </cell>
          <cell r="V645" t="str">
            <v>TW</v>
          </cell>
          <cell r="W645" t="str">
            <v>Compliant</v>
          </cell>
          <cell r="X645">
            <v>0</v>
          </cell>
          <cell r="Y645">
            <v>643</v>
          </cell>
        </row>
        <row r="646">
          <cell r="A646" t="str">
            <v>FGVSFP-LR</v>
          </cell>
          <cell r="B646" t="str">
            <v>AMX</v>
          </cell>
          <cell r="C646" t="str">
            <v>Networked AV</v>
          </cell>
          <cell r="D646" t="str">
            <v>NMX-SFP-SM,</v>
          </cell>
          <cell r="E646" t="str">
            <v>AMX-NM</v>
          </cell>
          <cell r="H646" t="str">
            <v>NMX-SFP-SM,</v>
          </cell>
          <cell r="I646" t="str">
            <v>Single-mode 10-UKps SFP fiber transceiver module for Cisco switches, dual LC connectors, up to 10-km</v>
          </cell>
          <cell r="J646">
            <v>115</v>
          </cell>
          <cell r="K646">
            <v>115</v>
          </cell>
          <cell r="L646">
            <v>57.5</v>
          </cell>
          <cell r="P646">
            <v>718878026076</v>
          </cell>
          <cell r="Q646">
            <v>0</v>
          </cell>
          <cell r="R646">
            <v>0.5</v>
          </cell>
          <cell r="S646">
            <v>7</v>
          </cell>
          <cell r="T646">
            <v>5</v>
          </cell>
          <cell r="U646">
            <v>0.5</v>
          </cell>
          <cell r="V646" t="str">
            <v>US</v>
          </cell>
          <cell r="W646" t="str">
            <v>Compliant</v>
          </cell>
          <cell r="X646">
            <v>0</v>
          </cell>
          <cell r="Y646">
            <v>644</v>
          </cell>
        </row>
        <row r="647">
          <cell r="A647" t="str">
            <v>FGVSFP-RJ-1G</v>
          </cell>
          <cell r="B647" t="str">
            <v>AMX</v>
          </cell>
          <cell r="C647" t="str">
            <v>Networked AV</v>
          </cell>
          <cell r="D647" t="str">
            <v>NMX-SFP-1GRJ</v>
          </cell>
          <cell r="E647" t="str">
            <v>AMX-NM</v>
          </cell>
          <cell r="G647" t="str">
            <v>REDUCED</v>
          </cell>
          <cell r="H647" t="str">
            <v>SFP 1GB, RJ45 Module</v>
          </cell>
          <cell r="I647" t="str">
            <v>RJ45 module for the SVSi N-Series of product</v>
          </cell>
          <cell r="J647">
            <v>263.40000000000003</v>
          </cell>
          <cell r="K647">
            <v>104.30000000000001</v>
          </cell>
          <cell r="L647">
            <v>52.150000000000006</v>
          </cell>
          <cell r="P647">
            <v>718878026090</v>
          </cell>
          <cell r="Q647">
            <v>0</v>
          </cell>
          <cell r="R647">
            <v>0.25</v>
          </cell>
          <cell r="S647">
            <v>2.67</v>
          </cell>
          <cell r="T647">
            <v>0.5</v>
          </cell>
          <cell r="U647">
            <v>0.6</v>
          </cell>
          <cell r="V647" t="str">
            <v>CN</v>
          </cell>
          <cell r="W647" t="str">
            <v>Non Compliant</v>
          </cell>
          <cell r="X647">
            <v>0</v>
          </cell>
          <cell r="Y647">
            <v>645</v>
          </cell>
        </row>
        <row r="648">
          <cell r="A648" t="str">
            <v>FGVSFP-SR</v>
          </cell>
          <cell r="B648" t="str">
            <v>AMX</v>
          </cell>
          <cell r="C648" t="str">
            <v>Networked AV</v>
          </cell>
          <cell r="D648" t="str">
            <v>NMX-SFP-MM</v>
          </cell>
          <cell r="E648" t="str">
            <v>AMX-NM</v>
          </cell>
          <cell r="H648" t="str">
            <v>NMX-SFP-MM</v>
          </cell>
          <cell r="I648" t="str">
            <v>Multi-mode 10-UKps SFP fiber transceiver module for Cisco switches, dual LC connectors, up to 300m</v>
          </cell>
          <cell r="J648">
            <v>575</v>
          </cell>
          <cell r="K648">
            <v>575</v>
          </cell>
          <cell r="L648">
            <v>287.5</v>
          </cell>
          <cell r="P648">
            <v>718878026106</v>
          </cell>
          <cell r="Q648">
            <v>0</v>
          </cell>
          <cell r="R648">
            <v>0.5</v>
          </cell>
          <cell r="S648">
            <v>7</v>
          </cell>
          <cell r="T648">
            <v>5</v>
          </cell>
          <cell r="U648">
            <v>0.5</v>
          </cell>
          <cell r="V648" t="str">
            <v>US</v>
          </cell>
          <cell r="W648" t="str">
            <v>Compliant</v>
          </cell>
          <cell r="X648">
            <v>0</v>
          </cell>
          <cell r="Y648">
            <v>646</v>
          </cell>
        </row>
        <row r="649">
          <cell r="A649" t="str">
            <v>FGVSFP-SR-1G</v>
          </cell>
          <cell r="B649" t="str">
            <v>AMX</v>
          </cell>
          <cell r="C649" t="str">
            <v>Networked AV</v>
          </cell>
          <cell r="D649" t="str">
            <v>NMX-SFP-1GMM</v>
          </cell>
          <cell r="E649" t="str">
            <v>AMX-NM</v>
          </cell>
          <cell r="H649" t="str">
            <v>NMX-SFP-1GMM</v>
          </cell>
          <cell r="I649" t="str">
            <v>MULTIMODE MODULE FOR N1X33/ N2X35 SFP CAGE</v>
          </cell>
          <cell r="J649">
            <v>158.70000000000002</v>
          </cell>
          <cell r="K649">
            <v>158.70000000000002</v>
          </cell>
          <cell r="L649">
            <v>79.350000000000009</v>
          </cell>
          <cell r="P649">
            <v>718878026113</v>
          </cell>
          <cell r="Q649">
            <v>0</v>
          </cell>
          <cell r="R649">
            <v>0.5</v>
          </cell>
          <cell r="S649">
            <v>4.5</v>
          </cell>
          <cell r="T649">
            <v>4.5</v>
          </cell>
          <cell r="U649">
            <v>0.5</v>
          </cell>
          <cell r="V649" t="str">
            <v>CN</v>
          </cell>
          <cell r="W649" t="str">
            <v>Non Compliant</v>
          </cell>
          <cell r="X649">
            <v>0</v>
          </cell>
          <cell r="Y649">
            <v>647</v>
          </cell>
        </row>
        <row r="650">
          <cell r="A650" t="str">
            <v>BSS-OMNI16E-US</v>
          </cell>
          <cell r="B650" t="str">
            <v>BSS</v>
          </cell>
          <cell r="C650" t="str">
            <v>ELECTR - PROC - Audio Expander</v>
          </cell>
          <cell r="D650" t="str">
            <v>BSS Soundweb OMNI 16e</v>
          </cell>
          <cell r="H650" t="str">
            <v>4x4x4 Audio Expander w/32 channels of Dante</v>
          </cell>
          <cell r="I650" t="str">
            <v>4x4x4 Audio Expander w/32 channels of Dante</v>
          </cell>
          <cell r="J650">
            <v>6999</v>
          </cell>
          <cell r="K650">
            <v>6999</v>
          </cell>
          <cell r="L650">
            <v>3499.5</v>
          </cell>
          <cell r="P650">
            <v>691991042447</v>
          </cell>
          <cell r="R650">
            <v>12.9</v>
          </cell>
          <cell r="S650">
            <v>17.52</v>
          </cell>
          <cell r="T650">
            <v>19.02</v>
          </cell>
          <cell r="U650">
            <v>1.73</v>
          </cell>
          <cell r="V650" t="str">
            <v>MX</v>
          </cell>
          <cell r="W650" t="str">
            <v>Compliant</v>
          </cell>
          <cell r="X650" t="str">
            <v>https://bssaudio.com/en-US/products/16e</v>
          </cell>
          <cell r="Y650">
            <v>1</v>
          </cell>
        </row>
        <row r="651">
          <cell r="A651" t="str">
            <v>BSS-OMNI256P-US</v>
          </cell>
          <cell r="B651" t="str">
            <v>BSS</v>
          </cell>
          <cell r="C651" t="str">
            <v>ELECTR - PROC - Audio Core</v>
          </cell>
          <cell r="D651" t="str">
            <v>BSS Soundweb OMNI 256P</v>
          </cell>
          <cell r="H651" t="str">
            <v>256 channel DSP w/Dante and AES67</v>
          </cell>
          <cell r="I651" t="str">
            <v>256 channel DSP w/Dante and AES67</v>
          </cell>
          <cell r="J651">
            <v>18999</v>
          </cell>
          <cell r="K651">
            <v>18999</v>
          </cell>
          <cell r="L651">
            <v>9499.5</v>
          </cell>
          <cell r="P651">
            <v>691991042423</v>
          </cell>
          <cell r="S651">
            <v>17.52</v>
          </cell>
          <cell r="T651">
            <v>19.02</v>
          </cell>
          <cell r="V651" t="str">
            <v>MX</v>
          </cell>
          <cell r="W651" t="str">
            <v>Compliant</v>
          </cell>
          <cell r="X651" t="str">
            <v>https://bssaudio.com/en-US/products/256p</v>
          </cell>
          <cell r="Y651">
            <v>2</v>
          </cell>
        </row>
        <row r="652">
          <cell r="A652" t="str">
            <v>BSS-OMNI32E-US</v>
          </cell>
          <cell r="B652" t="str">
            <v>BSS</v>
          </cell>
          <cell r="C652" t="str">
            <v>ELECTR - PROC - Audio Expander</v>
          </cell>
          <cell r="D652" t="str">
            <v>BSS Soundweb OMNI 32e</v>
          </cell>
          <cell r="H652" t="str">
            <v>8x8x8 Audio Expander w/32 channels of Dante</v>
          </cell>
          <cell r="I652" t="str">
            <v>8x8x8 Audio Expander w/32 channels of Dante</v>
          </cell>
          <cell r="J652">
            <v>9999</v>
          </cell>
          <cell r="K652">
            <v>9999</v>
          </cell>
          <cell r="L652">
            <v>4999.5</v>
          </cell>
          <cell r="P652">
            <v>691991042430</v>
          </cell>
          <cell r="R652">
            <v>13.56</v>
          </cell>
          <cell r="S652">
            <v>17.52</v>
          </cell>
          <cell r="T652">
            <v>19.02</v>
          </cell>
          <cell r="U652">
            <v>1.73</v>
          </cell>
          <cell r="V652" t="str">
            <v>MX</v>
          </cell>
          <cell r="W652" t="str">
            <v>Compliant</v>
          </cell>
          <cell r="X652" t="str">
            <v>https://bssaudio.com/en-US/products/32e</v>
          </cell>
          <cell r="Y652">
            <v>3</v>
          </cell>
        </row>
        <row r="653">
          <cell r="A653" t="str">
            <v>BSS-OMNI512P-US</v>
          </cell>
          <cell r="B653" t="str">
            <v>BSS</v>
          </cell>
          <cell r="C653" t="str">
            <v>ELECTR - PROC - Audio Core</v>
          </cell>
          <cell r="D653" t="str">
            <v>BSS Soundweb OMNI 512p</v>
          </cell>
          <cell r="H653" t="str">
            <v>512 channel DSP w/Dante and AES67</v>
          </cell>
          <cell r="I653" t="str">
            <v>512 channel DSP w/Dante and AES67</v>
          </cell>
          <cell r="J653">
            <v>34999</v>
          </cell>
          <cell r="K653">
            <v>34999</v>
          </cell>
          <cell r="L653">
            <v>17499.5</v>
          </cell>
          <cell r="P653">
            <v>691991042416</v>
          </cell>
          <cell r="S653">
            <v>17.52</v>
          </cell>
          <cell r="T653">
            <v>19.02</v>
          </cell>
          <cell r="V653" t="str">
            <v>MX</v>
          </cell>
          <cell r="W653" t="str">
            <v>Compliant</v>
          </cell>
          <cell r="X653" t="str">
            <v>https://bssaudio.com/en-US/products/512p</v>
          </cell>
          <cell r="Y653">
            <v>4</v>
          </cell>
        </row>
        <row r="654">
          <cell r="A654" t="str">
            <v>32-0290</v>
          </cell>
          <cell r="B654" t="str">
            <v>BSS</v>
          </cell>
          <cell r="C654" t="str">
            <v>Soundweb London Chassis</v>
          </cell>
          <cell r="D654" t="str">
            <v>32-0290</v>
          </cell>
          <cell r="E654" t="str">
            <v>AT210010</v>
          </cell>
          <cell r="H654" t="str">
            <v>Connector</v>
          </cell>
          <cell r="I654" t="str">
            <v xml:space="preserve">Individual additional 6-way Phoenix/Combicon connector (Soundweb devices are shipped with a complete set) </v>
          </cell>
          <cell r="J654">
            <v>20</v>
          </cell>
          <cell r="K654">
            <v>20</v>
          </cell>
          <cell r="L654">
            <v>9.5399999999999991</v>
          </cell>
          <cell r="V654" t="str">
            <v>US</v>
          </cell>
          <cell r="W654" t="str">
            <v>Compliant</v>
          </cell>
          <cell r="Y654">
            <v>5</v>
          </cell>
        </row>
        <row r="655">
          <cell r="A655" t="str">
            <v>BSSAC5S-BLK-V</v>
          </cell>
          <cell r="B655" t="str">
            <v>BSS</v>
          </cell>
          <cell r="C655" t="str">
            <v>Soundweb London Input/Output Cards</v>
          </cell>
          <cell r="D655" t="str">
            <v>AC-5S-BLK-US</v>
          </cell>
          <cell r="E655" t="str">
            <v>BSSACC</v>
          </cell>
          <cell r="H655" t="str">
            <v>Analog Controller</v>
          </cell>
          <cell r="I655" t="str">
            <v xml:space="preserve">Analog Controller with 5 Sources (Black - US) </v>
          </cell>
          <cell r="J655">
            <v>120</v>
          </cell>
          <cell r="K655">
            <v>120</v>
          </cell>
          <cell r="L655">
            <v>60.94</v>
          </cell>
          <cell r="P655">
            <v>691991600845</v>
          </cell>
          <cell r="R655">
            <v>1.5</v>
          </cell>
          <cell r="S655">
            <v>10</v>
          </cell>
          <cell r="T655">
            <v>4</v>
          </cell>
          <cell r="U655">
            <v>6.5</v>
          </cell>
          <cell r="V655" t="str">
            <v>CN</v>
          </cell>
          <cell r="W655" t="str">
            <v>Non Compliant</v>
          </cell>
          <cell r="X655" t="str">
            <v>https://bssaudio.com/en/products/ac-5s</v>
          </cell>
          <cell r="Y655">
            <v>6</v>
          </cell>
        </row>
        <row r="656">
          <cell r="A656" t="str">
            <v>BSSAC5S-WHT-V</v>
          </cell>
          <cell r="B656" t="str">
            <v>BSS</v>
          </cell>
          <cell r="C656" t="str">
            <v>Soundweb London Break-In / Break-Out Boxes</v>
          </cell>
          <cell r="D656" t="str">
            <v>AC-5S-WHT-US</v>
          </cell>
          <cell r="E656" t="str">
            <v>BSSLONDON</v>
          </cell>
          <cell r="H656" t="str">
            <v>Analog Controller</v>
          </cell>
          <cell r="I656" t="str">
            <v xml:space="preserve">Analog Controller with 5 Sources (White - US) </v>
          </cell>
          <cell r="J656">
            <v>80</v>
          </cell>
          <cell r="K656">
            <v>80</v>
          </cell>
          <cell r="L656">
            <v>57.52</v>
          </cell>
          <cell r="P656">
            <v>691991600838</v>
          </cell>
          <cell r="R656">
            <v>1</v>
          </cell>
          <cell r="S656">
            <v>10</v>
          </cell>
          <cell r="T656">
            <v>4</v>
          </cell>
          <cell r="U656">
            <v>6.5</v>
          </cell>
          <cell r="V656" t="str">
            <v>CN</v>
          </cell>
          <cell r="W656" t="str">
            <v>Non Compliant</v>
          </cell>
          <cell r="X656" t="str">
            <v>https://bssaudio.com/en/products/ac-5s</v>
          </cell>
          <cell r="Y656">
            <v>7</v>
          </cell>
        </row>
        <row r="657">
          <cell r="A657" t="str">
            <v>BSSACV-BLK-V</v>
          </cell>
          <cell r="B657" t="str">
            <v>BSS</v>
          </cell>
          <cell r="C657" t="str">
            <v>Soundweb London Input/Output Cards</v>
          </cell>
          <cell r="D657" t="str">
            <v>AC-V-BLK-US</v>
          </cell>
          <cell r="E657" t="str">
            <v>BSSLONDON</v>
          </cell>
          <cell r="H657" t="str">
            <v>Analog Controller</v>
          </cell>
          <cell r="I657" t="str">
            <v xml:space="preserve">Analog Controller with Volume (Black - US) </v>
          </cell>
          <cell r="J657">
            <v>80</v>
          </cell>
          <cell r="K657">
            <v>80</v>
          </cell>
          <cell r="L657">
            <v>57.11</v>
          </cell>
          <cell r="P657">
            <v>691991600821</v>
          </cell>
          <cell r="R657">
            <v>1</v>
          </cell>
          <cell r="S657">
            <v>10</v>
          </cell>
          <cell r="T657">
            <v>4</v>
          </cell>
          <cell r="U657">
            <v>6.5</v>
          </cell>
          <cell r="V657" t="str">
            <v>CN</v>
          </cell>
          <cell r="W657" t="str">
            <v>Non Compliant</v>
          </cell>
          <cell r="X657" t="str">
            <v>https://bssaudio.com/en/products/ac-v</v>
          </cell>
          <cell r="Y657">
            <v>8</v>
          </cell>
        </row>
        <row r="658">
          <cell r="A658" t="str">
            <v>BSSACV-WHT-V</v>
          </cell>
          <cell r="B658" t="str">
            <v>BSS</v>
          </cell>
          <cell r="C658" t="str">
            <v>BLU806+AE67 : BLU808 +SVSi</v>
          </cell>
          <cell r="D658" t="str">
            <v>AC-V-WHT-US</v>
          </cell>
          <cell r="E658" t="str">
            <v>BSSLONDON</v>
          </cell>
          <cell r="H658" t="str">
            <v>Analog Controller</v>
          </cell>
          <cell r="I658" t="str">
            <v xml:space="preserve">Analog Controller with Volume (White - US) </v>
          </cell>
          <cell r="J658">
            <v>80</v>
          </cell>
          <cell r="K658">
            <v>80</v>
          </cell>
          <cell r="L658">
            <v>57.22</v>
          </cell>
          <cell r="P658">
            <v>691991600814</v>
          </cell>
          <cell r="R658">
            <v>1</v>
          </cell>
          <cell r="S658">
            <v>10</v>
          </cell>
          <cell r="T658">
            <v>4</v>
          </cell>
          <cell r="U658">
            <v>6.5</v>
          </cell>
          <cell r="V658" t="str">
            <v>CN</v>
          </cell>
          <cell r="W658" t="str">
            <v>Non Compliant</v>
          </cell>
          <cell r="X658" t="str">
            <v>https://bssaudio.com/en/products/ac-v</v>
          </cell>
          <cell r="Y658">
            <v>9</v>
          </cell>
        </row>
        <row r="659">
          <cell r="A659" t="str">
            <v>BSSAR133</v>
          </cell>
          <cell r="B659" t="str">
            <v>BSS</v>
          </cell>
          <cell r="C659" t="str">
            <v>Soundweb London Input/Output Cards</v>
          </cell>
          <cell r="D659" t="str">
            <v>AR-133</v>
          </cell>
          <cell r="E659" t="str">
            <v>BSSLONDON</v>
          </cell>
          <cell r="H659" t="str">
            <v>DI box</v>
          </cell>
          <cell r="I659" t="str">
            <v>Active Direct Injection (DI) box  (1 - 5 pcs.)</v>
          </cell>
          <cell r="J659">
            <v>220</v>
          </cell>
          <cell r="K659">
            <v>220</v>
          </cell>
          <cell r="L659">
            <v>137.82</v>
          </cell>
          <cell r="O659">
            <v>6</v>
          </cell>
          <cell r="P659">
            <v>691991600005</v>
          </cell>
          <cell r="R659">
            <v>1.5</v>
          </cell>
          <cell r="S659">
            <v>8.5</v>
          </cell>
          <cell r="T659">
            <v>2.5</v>
          </cell>
          <cell r="U659">
            <v>7.4</v>
          </cell>
          <cell r="V659" t="str">
            <v>CN</v>
          </cell>
          <cell r="W659" t="str">
            <v>Non Compliant</v>
          </cell>
          <cell r="X659" t="str">
            <v>http://bssaudio.com/en-US/products/ar-133</v>
          </cell>
          <cell r="Y659">
            <v>10</v>
          </cell>
        </row>
        <row r="660">
          <cell r="A660" t="str">
            <v>BSSBLU100M</v>
          </cell>
          <cell r="B660" t="str">
            <v>BSS</v>
          </cell>
          <cell r="C660" t="str">
            <v>Soundweb London Input/Output Cards</v>
          </cell>
          <cell r="D660" t="str">
            <v>BLU-100</v>
          </cell>
          <cell r="E660" t="str">
            <v>BSSLONDON</v>
          </cell>
          <cell r="H660" t="str">
            <v>I/O device</v>
          </cell>
          <cell r="I660" t="str">
            <v>12 analog mic/line input, 8 analog output, networked signal processor w/ BLU link</v>
          </cell>
          <cell r="J660">
            <v>3495</v>
          </cell>
          <cell r="K660">
            <v>3495</v>
          </cell>
          <cell r="L660">
            <v>1742.58</v>
          </cell>
          <cell r="P660">
            <v>691991004223</v>
          </cell>
          <cell r="R660">
            <v>10</v>
          </cell>
          <cell r="S660">
            <v>24</v>
          </cell>
          <cell r="T660">
            <v>15.7</v>
          </cell>
          <cell r="U660">
            <v>4.5</v>
          </cell>
          <cell r="V660" t="str">
            <v>MY</v>
          </cell>
          <cell r="W660" t="str">
            <v>Non Compliant</v>
          </cell>
          <cell r="X660" t="str">
            <v>https://bssaudio.com/en/products/blu-100</v>
          </cell>
          <cell r="Y660">
            <v>11</v>
          </cell>
        </row>
        <row r="661">
          <cell r="A661" t="str">
            <v>BSSBLU101M</v>
          </cell>
          <cell r="B661" t="str">
            <v>BSS</v>
          </cell>
          <cell r="C661" t="str">
            <v>Soundweb London Accessories</v>
          </cell>
          <cell r="D661" t="str">
            <v>BLU-101</v>
          </cell>
          <cell r="E661" t="str">
            <v>BSSLONDON</v>
          </cell>
          <cell r="H661" t="str">
            <v>I/O device</v>
          </cell>
          <cell r="I661" t="str">
            <v>12 analog mic/line input, 8 analog output, networked signal processor w/ 12 independent AEC algorithms &amp; BLU link</v>
          </cell>
          <cell r="J661">
            <v>4680</v>
          </cell>
          <cell r="K661">
            <v>4680</v>
          </cell>
          <cell r="L661">
            <v>2330.41</v>
          </cell>
          <cell r="R661">
            <v>13.5</v>
          </cell>
          <cell r="S661">
            <v>24.75</v>
          </cell>
          <cell r="T661">
            <v>4.5</v>
          </cell>
          <cell r="U661">
            <v>19.5</v>
          </cell>
          <cell r="V661" t="str">
            <v>MY</v>
          </cell>
          <cell r="W661" t="str">
            <v>Non Compliant</v>
          </cell>
          <cell r="X661" t="str">
            <v>https://bssaudio.com/en/products/blu-101</v>
          </cell>
          <cell r="Y661">
            <v>12</v>
          </cell>
        </row>
        <row r="662">
          <cell r="A662" t="str">
            <v>BSSBLU102M</v>
          </cell>
          <cell r="B662" t="str">
            <v>BSS</v>
          </cell>
          <cell r="C662" t="str">
            <v>Soundweb London Accessories</v>
          </cell>
          <cell r="D662" t="str">
            <v>BLU-102</v>
          </cell>
          <cell r="E662" t="str">
            <v>BSSLONDON</v>
          </cell>
          <cell r="H662" t="str">
            <v>I/O device</v>
          </cell>
          <cell r="I662" t="str">
            <v>10 analog mic/line input, 8 analog output, networked signal processor w/ 8 independent AEC algorithms, telephone hybrid &amp; BLU link</v>
          </cell>
          <cell r="J662">
            <v>4780</v>
          </cell>
          <cell r="K662">
            <v>4780</v>
          </cell>
          <cell r="L662">
            <v>2351.6799999999998</v>
          </cell>
          <cell r="P662">
            <v>691991016424</v>
          </cell>
          <cell r="R662">
            <v>12</v>
          </cell>
          <cell r="S662">
            <v>24.5</v>
          </cell>
          <cell r="T662">
            <v>20</v>
          </cell>
          <cell r="U662">
            <v>5</v>
          </cell>
          <cell r="V662" t="str">
            <v>MY</v>
          </cell>
          <cell r="W662" t="str">
            <v>Non Compliant</v>
          </cell>
          <cell r="X662" t="str">
            <v>https://bssaudio.com/en/products/blu-102</v>
          </cell>
          <cell r="Y662">
            <v>13</v>
          </cell>
        </row>
        <row r="663">
          <cell r="A663" t="str">
            <v>BSSBLU103-M</v>
          </cell>
          <cell r="B663" t="str">
            <v>BSS</v>
          </cell>
          <cell r="C663" t="str">
            <v>Soundweb London Input/Output Cards</v>
          </cell>
          <cell r="D663" t="str">
            <v>BLU-103</v>
          </cell>
          <cell r="E663" t="str">
            <v>BSSLONDON</v>
          </cell>
          <cell r="H663" t="str">
            <v>I/O device</v>
          </cell>
          <cell r="I663" t="str">
            <v>8 analog mic/line input, 8 analog output, networked signal processor w/ 8 independent AEC algorithms, VoIP &amp; BLU link</v>
          </cell>
          <cell r="J663">
            <v>4670</v>
          </cell>
          <cell r="K663">
            <v>4670</v>
          </cell>
          <cell r="L663">
            <v>2325.87</v>
          </cell>
          <cell r="R663">
            <v>13</v>
          </cell>
          <cell r="S663">
            <v>25</v>
          </cell>
          <cell r="T663">
            <v>4.5</v>
          </cell>
          <cell r="U663">
            <v>19.5</v>
          </cell>
          <cell r="V663" t="str">
            <v>MY</v>
          </cell>
          <cell r="W663" t="str">
            <v>Non Compliant</v>
          </cell>
          <cell r="X663" t="str">
            <v>https://bssaudio.com/en/products/blu-103</v>
          </cell>
          <cell r="Y663">
            <v>14</v>
          </cell>
        </row>
        <row r="664">
          <cell r="A664" t="str">
            <v>BSSBLU120M-US</v>
          </cell>
          <cell r="B664" t="str">
            <v>BSS</v>
          </cell>
          <cell r="C664" t="str">
            <v>Processor</v>
          </cell>
          <cell r="D664" t="str">
            <v>BLU-120</v>
          </cell>
          <cell r="E664" t="str">
            <v>BSSLONDON</v>
          </cell>
          <cell r="F664" t="str">
            <v>YES</v>
          </cell>
          <cell r="H664" t="str">
            <v>Networked I/O expander</v>
          </cell>
          <cell r="I664" t="str">
            <v>Networked I/O expander w/ BLU link chassis (no CobraNet™)**</v>
          </cell>
          <cell r="J664">
            <v>3560</v>
          </cell>
          <cell r="K664">
            <v>3560</v>
          </cell>
          <cell r="L664">
            <v>1774.07</v>
          </cell>
          <cell r="V664" t="str">
            <v>MY</v>
          </cell>
          <cell r="W664" t="str">
            <v>Non Compliant</v>
          </cell>
          <cell r="X664" t="str">
            <v>https://bssaudio.com/en/products/blu-120</v>
          </cell>
          <cell r="Y664">
            <v>15</v>
          </cell>
        </row>
        <row r="665">
          <cell r="A665" t="str">
            <v>BSSBLU160M-US</v>
          </cell>
          <cell r="B665" t="str">
            <v>BSS</v>
          </cell>
          <cell r="C665" t="str">
            <v>Soundweb Contrio Controllers</v>
          </cell>
          <cell r="D665" t="str">
            <v>BLU-160</v>
          </cell>
          <cell r="E665" t="str">
            <v>BSSLONDON</v>
          </cell>
          <cell r="F665" t="str">
            <v>YES</v>
          </cell>
          <cell r="H665" t="str">
            <v>Networked processor</v>
          </cell>
          <cell r="I665" t="str">
            <v>Networked signal processor &amp; BLU link chassis (no CobraNet™)</v>
          </cell>
          <cell r="J665">
            <v>4960</v>
          </cell>
          <cell r="K665">
            <v>4960</v>
          </cell>
          <cell r="L665">
            <v>2471.91</v>
          </cell>
          <cell r="P665">
            <v>691991016301</v>
          </cell>
          <cell r="V665" t="str">
            <v>MY</v>
          </cell>
          <cell r="W665" t="str">
            <v>Non Compliant</v>
          </cell>
          <cell r="X665" t="str">
            <v>https://bssaudio.com/en/products/blu-160</v>
          </cell>
          <cell r="Y665">
            <v>16</v>
          </cell>
        </row>
        <row r="666">
          <cell r="A666" t="str">
            <v>BSSBLU326M-US</v>
          </cell>
          <cell r="B666" t="str">
            <v>BSS</v>
          </cell>
          <cell r="C666" t="str">
            <v>Soundweb Contrio Controllers</v>
          </cell>
          <cell r="D666" t="str">
            <v>BLU-326</v>
          </cell>
          <cell r="E666" t="str">
            <v>BSSLONDON</v>
          </cell>
          <cell r="F666" t="str">
            <v>YES</v>
          </cell>
          <cell r="H666" t="str">
            <v>Networked I/O expander</v>
          </cell>
          <cell r="I666" t="str">
            <v>BSS,BLU326,SIGNAL PROCESSOR W/DANTE</v>
          </cell>
          <cell r="J666">
            <v>4145</v>
          </cell>
          <cell r="K666">
            <v>4145</v>
          </cell>
          <cell r="L666">
            <v>2899.59</v>
          </cell>
          <cell r="P666">
            <v>691991016325</v>
          </cell>
          <cell r="V666" t="str">
            <v>MY</v>
          </cell>
          <cell r="W666" t="str">
            <v>Non Compliant</v>
          </cell>
          <cell r="X666" t="str">
            <v>https://bssaudio.com/en/products/blu-326da-blu-326</v>
          </cell>
          <cell r="Y666">
            <v>17</v>
          </cell>
        </row>
        <row r="667">
          <cell r="A667" t="str">
            <v>BSSBLU50-M</v>
          </cell>
          <cell r="B667" t="str">
            <v>BSS</v>
          </cell>
          <cell r="C667" t="str">
            <v>Soundweb Contrio Controllers</v>
          </cell>
          <cell r="D667" t="str">
            <v>BLU-50</v>
          </cell>
          <cell r="E667" t="str">
            <v>BSSLONDON</v>
          </cell>
          <cell r="H667" t="str">
            <v>I/O device</v>
          </cell>
          <cell r="I667" t="str">
            <v>4 analog mic/line input, 4 analog output, networked signal processor w/ BLU link</v>
          </cell>
          <cell r="J667">
            <v>1915</v>
          </cell>
          <cell r="K667">
            <v>1915</v>
          </cell>
          <cell r="L667">
            <v>956.29</v>
          </cell>
          <cell r="P667">
            <v>691991007897</v>
          </cell>
          <cell r="R667">
            <v>6</v>
          </cell>
          <cell r="S667">
            <v>12</v>
          </cell>
          <cell r="T667">
            <v>7.5</v>
          </cell>
          <cell r="U667">
            <v>12</v>
          </cell>
          <cell r="V667" t="str">
            <v>MY</v>
          </cell>
          <cell r="W667" t="str">
            <v>Non Compliant</v>
          </cell>
          <cell r="X667" t="str">
            <v>https://bssaudio.com/en/products/blu-50</v>
          </cell>
          <cell r="Y667">
            <v>18</v>
          </cell>
        </row>
        <row r="668">
          <cell r="A668" t="str">
            <v>BSSBLU806M-US</v>
          </cell>
          <cell r="B668" t="str">
            <v>BSS</v>
          </cell>
          <cell r="C668" t="str">
            <v>Soundweb Contrio Controllers</v>
          </cell>
          <cell r="D668" t="str">
            <v>BLU-806</v>
          </cell>
          <cell r="E668" t="str">
            <v>BSSLONDON</v>
          </cell>
          <cell r="F668" t="str">
            <v>YES</v>
          </cell>
          <cell r="G668" t="str">
            <v>Limited Quantity</v>
          </cell>
          <cell r="H668" t="str">
            <v>Networked processor</v>
          </cell>
          <cell r="I668" t="str">
            <v>Networked signal processor w/ Dante™ &amp; BLU link chassis</v>
          </cell>
          <cell r="J668">
            <v>6575</v>
          </cell>
          <cell r="K668">
            <v>6575</v>
          </cell>
          <cell r="L668">
            <v>4597.91</v>
          </cell>
          <cell r="P668">
            <v>691991042805</v>
          </cell>
          <cell r="V668" t="str">
            <v>MY</v>
          </cell>
          <cell r="W668" t="str">
            <v>Non Compliant</v>
          </cell>
          <cell r="X668" t="str">
            <v>https://bssaudio.com/en/products/blu-806da-blu-806</v>
          </cell>
          <cell r="Y668">
            <v>19</v>
          </cell>
        </row>
        <row r="669">
          <cell r="A669" t="str">
            <v>BSSBLU8V2-BLK-M</v>
          </cell>
          <cell r="B669" t="str">
            <v>BSS</v>
          </cell>
          <cell r="C669" t="str">
            <v>Soundweb Contrio Controllers</v>
          </cell>
          <cell r="D669" t="str">
            <v xml:space="preserve">BLU-8-V2-BLK </v>
          </cell>
          <cell r="E669" t="str">
            <v>BSSLONDON</v>
          </cell>
          <cell r="H669" t="str">
            <v>Zone controller</v>
          </cell>
          <cell r="I669" t="str">
            <v xml:space="preserve">Programmable zone controller (Black)  </v>
          </cell>
          <cell r="J669">
            <v>990</v>
          </cell>
          <cell r="K669">
            <v>990</v>
          </cell>
          <cell r="L669">
            <v>494.71</v>
          </cell>
          <cell r="P669">
            <v>691991014024</v>
          </cell>
          <cell r="R669">
            <v>1</v>
          </cell>
          <cell r="S669">
            <v>10</v>
          </cell>
          <cell r="T669">
            <v>6.5</v>
          </cell>
          <cell r="U669">
            <v>4</v>
          </cell>
          <cell r="V669" t="str">
            <v>MY</v>
          </cell>
          <cell r="W669" t="str">
            <v>Non Compliant</v>
          </cell>
          <cell r="X669" t="str">
            <v>https://bssaudio.com/en/products/blu-8v2blk</v>
          </cell>
          <cell r="Y669">
            <v>20</v>
          </cell>
        </row>
        <row r="670">
          <cell r="A670" t="str">
            <v>BSSBLU8V2-WHT-M</v>
          </cell>
          <cell r="B670" t="str">
            <v>BSS</v>
          </cell>
          <cell r="C670" t="str">
            <v>Soundweb Contrio Controllers</v>
          </cell>
          <cell r="D670" t="str">
            <v xml:space="preserve">BLU-8-V2-WHT </v>
          </cell>
          <cell r="E670" t="str">
            <v>BSSLONDON</v>
          </cell>
          <cell r="H670" t="str">
            <v>Zone controller</v>
          </cell>
          <cell r="I670" t="str">
            <v xml:space="preserve">Programmable zone controller (White)  </v>
          </cell>
          <cell r="J670">
            <v>990</v>
          </cell>
          <cell r="K670">
            <v>990</v>
          </cell>
          <cell r="L670">
            <v>494.81</v>
          </cell>
          <cell r="P670">
            <v>691991014017</v>
          </cell>
          <cell r="R670">
            <v>2</v>
          </cell>
          <cell r="S670">
            <v>10</v>
          </cell>
          <cell r="T670">
            <v>6.5</v>
          </cell>
          <cell r="U670">
            <v>4</v>
          </cell>
          <cell r="V670" t="str">
            <v>MY</v>
          </cell>
          <cell r="W670" t="str">
            <v>Non Compliant</v>
          </cell>
          <cell r="X670" t="str">
            <v>https://bssaudio.com/en/products/blu-8v2wht</v>
          </cell>
          <cell r="Y670">
            <v>21</v>
          </cell>
        </row>
        <row r="671">
          <cell r="A671" t="str">
            <v>BSSBLUAECIN-M</v>
          </cell>
          <cell r="B671" t="str">
            <v>BSS</v>
          </cell>
          <cell r="C671" t="str">
            <v>Soundweb Contrio Controllers</v>
          </cell>
          <cell r="D671" t="str">
            <v>BLUAEC-IN</v>
          </cell>
          <cell r="F671" t="str">
            <v>YES</v>
          </cell>
          <cell r="H671" t="str">
            <v>I/O card</v>
          </cell>
          <cell r="I671" t="str">
            <v>4 analog input mic/line card for Soundweb London Chassis with independent AEC processing per channel (for BLU-800, BLU-320, BLU-160 and BLU-120 ONLY)</v>
          </cell>
          <cell r="J671">
            <v>1640</v>
          </cell>
          <cell r="K671">
            <v>1640</v>
          </cell>
          <cell r="L671">
            <v>817.22</v>
          </cell>
          <cell r="P671">
            <v>691991039010</v>
          </cell>
          <cell r="R671">
            <v>0.5</v>
          </cell>
          <cell r="S671">
            <v>10</v>
          </cell>
          <cell r="T671">
            <v>6.5</v>
          </cell>
          <cell r="U671">
            <v>4</v>
          </cell>
          <cell r="V671" t="str">
            <v>MY</v>
          </cell>
          <cell r="W671" t="str">
            <v>Non Compliant</v>
          </cell>
          <cell r="Y671">
            <v>22</v>
          </cell>
        </row>
        <row r="672">
          <cell r="A672" t="str">
            <v>BSSBLU-BIB-M</v>
          </cell>
          <cell r="B672" t="str">
            <v>BSS</v>
          </cell>
          <cell r="C672" t="str">
            <v>FCS Series Graphic Equalizers</v>
          </cell>
          <cell r="D672" t="str">
            <v>BLU-BIB</v>
          </cell>
          <cell r="E672" t="str">
            <v>BSSACC</v>
          </cell>
          <cell r="H672" t="str">
            <v>Break-in/out box</v>
          </cell>
          <cell r="I672" t="str">
            <v>8-channel analog break-in box w/ BLU link &amp; switchable Phantom Power per channel (half rack width)</v>
          </cell>
          <cell r="J672">
            <v>1215</v>
          </cell>
          <cell r="K672">
            <v>1215</v>
          </cell>
          <cell r="L672">
            <v>605.04999999999995</v>
          </cell>
          <cell r="P672">
            <v>691991600661</v>
          </cell>
          <cell r="R672">
            <v>5</v>
          </cell>
          <cell r="S672">
            <v>16</v>
          </cell>
          <cell r="T672">
            <v>4</v>
          </cell>
          <cell r="U672">
            <v>13.5</v>
          </cell>
          <cell r="V672" t="str">
            <v>MY</v>
          </cell>
          <cell r="W672" t="str">
            <v>Non Compliant</v>
          </cell>
          <cell r="X672" t="str">
            <v>https://bssaudio.com/en/products/blu-bib</v>
          </cell>
          <cell r="Y672">
            <v>23</v>
          </cell>
        </row>
        <row r="673">
          <cell r="A673" t="str">
            <v>BSSBLU-BOB1-M</v>
          </cell>
          <cell r="B673" t="str">
            <v>BSS</v>
          </cell>
          <cell r="C673" t="str">
            <v>FCS Series Graphic Equalizers</v>
          </cell>
          <cell r="D673" t="str">
            <v>BLU-BOB1</v>
          </cell>
          <cell r="E673" t="str">
            <v>BSSLONDON</v>
          </cell>
          <cell r="H673" t="str">
            <v>Break-in/out box</v>
          </cell>
          <cell r="I673" t="str">
            <v>8-channel analog break-out box w/ BLU link (half rack)</v>
          </cell>
          <cell r="J673">
            <v>1035</v>
          </cell>
          <cell r="K673">
            <v>1035</v>
          </cell>
          <cell r="L673">
            <v>514.03</v>
          </cell>
          <cell r="P673">
            <v>691991033414</v>
          </cell>
          <cell r="R673">
            <v>5</v>
          </cell>
          <cell r="S673">
            <v>16</v>
          </cell>
          <cell r="T673">
            <v>13</v>
          </cell>
          <cell r="U673">
            <v>4</v>
          </cell>
          <cell r="V673" t="str">
            <v>MY</v>
          </cell>
          <cell r="W673" t="str">
            <v>Non Compliant</v>
          </cell>
          <cell r="X673" t="str">
            <v>https://bssaudio.com/en/products/blu-bob1</v>
          </cell>
          <cell r="Y673">
            <v>24</v>
          </cell>
        </row>
        <row r="674">
          <cell r="A674" t="str">
            <v>BSSBLU-BOB2-M</v>
          </cell>
          <cell r="B674" t="str">
            <v>BSS</v>
          </cell>
          <cell r="C674" t="str">
            <v>Soundweb London Chassis</v>
          </cell>
          <cell r="D674" t="str">
            <v>BLU-BOB2</v>
          </cell>
          <cell r="E674" t="str">
            <v>BSSLONDON</v>
          </cell>
          <cell r="H674" t="str">
            <v>Break-in/out box</v>
          </cell>
          <cell r="I674" t="str">
            <v>8-channel analog break-out box w/ BLU link (rack mount)</v>
          </cell>
          <cell r="J674">
            <v>1120</v>
          </cell>
          <cell r="K674">
            <v>1120</v>
          </cell>
          <cell r="L674">
            <v>556.98</v>
          </cell>
          <cell r="R674">
            <v>9</v>
          </cell>
          <cell r="S674">
            <v>24</v>
          </cell>
          <cell r="T674">
            <v>4.5</v>
          </cell>
          <cell r="U674">
            <v>15.5</v>
          </cell>
          <cell r="V674" t="str">
            <v>MY</v>
          </cell>
          <cell r="W674" t="str">
            <v>Non Compliant</v>
          </cell>
          <cell r="X674" t="str">
            <v>https://bssaudio.com/en/products/blu-bob2</v>
          </cell>
          <cell r="Y674">
            <v>25</v>
          </cell>
        </row>
        <row r="675">
          <cell r="A675" t="str">
            <v>BSSBLUCARDIN-M</v>
          </cell>
          <cell r="B675" t="str">
            <v>BSS</v>
          </cell>
          <cell r="C675" t="str">
            <v>Soundweb London Accessories</v>
          </cell>
          <cell r="D675" t="str">
            <v xml:space="preserve">BLUCARD-IN </v>
          </cell>
          <cell r="E675" t="str">
            <v>BSSLONDON</v>
          </cell>
          <cell r="F675" t="str">
            <v>YES</v>
          </cell>
          <cell r="H675" t="str">
            <v>I/O card</v>
          </cell>
          <cell r="I675" t="str">
            <v>4 analog input mic/line card for Soundweb London Chassis</v>
          </cell>
          <cell r="J675">
            <v>490</v>
          </cell>
          <cell r="K675">
            <v>490</v>
          </cell>
          <cell r="L675">
            <v>241.66</v>
          </cell>
          <cell r="P675">
            <v>691991025402</v>
          </cell>
          <cell r="R675">
            <v>2</v>
          </cell>
          <cell r="S675">
            <v>10</v>
          </cell>
          <cell r="T675">
            <v>6</v>
          </cell>
          <cell r="U675">
            <v>3.5</v>
          </cell>
          <cell r="V675" t="str">
            <v>MY</v>
          </cell>
          <cell r="W675" t="str">
            <v>Non Compliant</v>
          </cell>
          <cell r="Y675">
            <v>26</v>
          </cell>
        </row>
        <row r="676">
          <cell r="A676" t="str">
            <v>BSSBLUCARDOUT-M</v>
          </cell>
          <cell r="B676" t="str">
            <v>BSS</v>
          </cell>
          <cell r="C676" t="str">
            <v>Soundweb London Controllers</v>
          </cell>
          <cell r="D676" t="str">
            <v>BLUCARD-OUT</v>
          </cell>
          <cell r="E676" t="str">
            <v>BSSLONDON</v>
          </cell>
          <cell r="F676" t="str">
            <v>YES</v>
          </cell>
          <cell r="H676" t="str">
            <v>I/O card</v>
          </cell>
          <cell r="I676" t="str">
            <v>4 analogl output card for Soundweb London Chassis</v>
          </cell>
          <cell r="J676">
            <v>480</v>
          </cell>
          <cell r="K676">
            <v>480</v>
          </cell>
          <cell r="L676">
            <v>236.95</v>
          </cell>
          <cell r="P676">
            <v>691991025426</v>
          </cell>
          <cell r="R676">
            <v>0.8</v>
          </cell>
          <cell r="S676">
            <v>10</v>
          </cell>
          <cell r="T676">
            <v>6.5</v>
          </cell>
          <cell r="U676">
            <v>4</v>
          </cell>
          <cell r="V676" t="str">
            <v>MY</v>
          </cell>
          <cell r="W676" t="str">
            <v>Non Compliant</v>
          </cell>
          <cell r="X676" t="str">
            <v>https://bssaudio.com/en/products/analog-output-card</v>
          </cell>
          <cell r="Y676">
            <v>27</v>
          </cell>
        </row>
        <row r="677">
          <cell r="A677" t="str">
            <v>BSSBLU-DANFX</v>
          </cell>
          <cell r="B677" t="str">
            <v>BSS</v>
          </cell>
          <cell r="C677" t="str">
            <v>FCS Series Graphic Equalizers</v>
          </cell>
          <cell r="D677" t="str">
            <v>BLU-DAN</v>
          </cell>
          <cell r="H677" t="str">
            <v>BLU link accessories</v>
          </cell>
          <cell r="I677" t="str">
            <v>BLU link to Dante Bridge</v>
          </cell>
          <cell r="J677">
            <v>1239.1400000000001</v>
          </cell>
          <cell r="K677">
            <v>879</v>
          </cell>
          <cell r="L677">
            <v>619.13</v>
          </cell>
          <cell r="P677">
            <v>691991000928</v>
          </cell>
          <cell r="V677" t="str">
            <v>MX</v>
          </cell>
          <cell r="W677" t="str">
            <v>Compliant</v>
          </cell>
          <cell r="X677" t="str">
            <v>https://bssaudio.com/en/products/blu-da-blu-dan</v>
          </cell>
          <cell r="Y677">
            <v>28</v>
          </cell>
        </row>
        <row r="678">
          <cell r="A678" t="str">
            <v>BSSBLUDIGITALIN-M</v>
          </cell>
          <cell r="B678" t="str">
            <v>BSS</v>
          </cell>
          <cell r="C678" t="str">
            <v>FCS Series Graphic Equalizers</v>
          </cell>
          <cell r="D678" t="str">
            <v xml:space="preserve">BLUDIGITAL-IN </v>
          </cell>
          <cell r="F678" t="str">
            <v>YES</v>
          </cell>
          <cell r="H678" t="str">
            <v>I/O card</v>
          </cell>
          <cell r="I678" t="str">
            <v>4 digital input card for Soundweb London Chassis</v>
          </cell>
          <cell r="J678">
            <v>485</v>
          </cell>
          <cell r="K678">
            <v>485</v>
          </cell>
          <cell r="L678">
            <v>240.98</v>
          </cell>
          <cell r="P678">
            <v>691991016332</v>
          </cell>
          <cell r="R678">
            <v>2</v>
          </cell>
          <cell r="S678">
            <v>10.5</v>
          </cell>
          <cell r="T678">
            <v>6.5</v>
          </cell>
          <cell r="U678">
            <v>4</v>
          </cell>
          <cell r="V678" t="str">
            <v>MY</v>
          </cell>
          <cell r="W678" t="str">
            <v>Non Compliant</v>
          </cell>
          <cell r="Y678">
            <v>29</v>
          </cell>
        </row>
        <row r="679">
          <cell r="A679" t="str">
            <v>BSSBLUDIGITALOUT-M</v>
          </cell>
          <cell r="B679" t="str">
            <v>BSS</v>
          </cell>
          <cell r="C679" t="str">
            <v>Accessory Products</v>
          </cell>
          <cell r="D679" t="str">
            <v xml:space="preserve">BLUDIGITAL-OUT </v>
          </cell>
          <cell r="F679" t="str">
            <v>YES</v>
          </cell>
          <cell r="H679" t="str">
            <v>I/O card</v>
          </cell>
          <cell r="I679" t="str">
            <v>4 digital output card for Soundweb London Chassis</v>
          </cell>
          <cell r="J679">
            <v>490</v>
          </cell>
          <cell r="K679">
            <v>490</v>
          </cell>
          <cell r="L679">
            <v>241.54</v>
          </cell>
          <cell r="P679">
            <v>691991033438</v>
          </cell>
          <cell r="R679">
            <v>2</v>
          </cell>
          <cell r="S679">
            <v>10.5</v>
          </cell>
          <cell r="T679">
            <v>6.5</v>
          </cell>
          <cell r="U679">
            <v>4</v>
          </cell>
          <cell r="V679" t="str">
            <v>MY</v>
          </cell>
          <cell r="W679" t="str">
            <v>Non Compliant</v>
          </cell>
          <cell r="Y679">
            <v>30</v>
          </cell>
        </row>
        <row r="680">
          <cell r="A680" t="str">
            <v>BSSBLUGPXFX</v>
          </cell>
          <cell r="B680" t="str">
            <v>BSS</v>
          </cell>
          <cell r="D680" t="str">
            <v>BLU-GPX</v>
          </cell>
          <cell r="H680" t="str">
            <v>GPIO  expander</v>
          </cell>
          <cell r="I680" t="str">
            <v>Networked General Purpose I/O expander w/ BLU link chassis</v>
          </cell>
          <cell r="J680">
            <v>2479</v>
          </cell>
          <cell r="K680">
            <v>2479</v>
          </cell>
          <cell r="L680">
            <v>1239.26</v>
          </cell>
          <cell r="P680">
            <v>691991600753</v>
          </cell>
          <cell r="V680" t="str">
            <v>MX</v>
          </cell>
          <cell r="W680" t="str">
            <v>Compliant</v>
          </cell>
          <cell r="X680" t="str">
            <v>https://bssaudio.com/en/products/blu-gpx</v>
          </cell>
          <cell r="Y680">
            <v>31</v>
          </cell>
        </row>
        <row r="681">
          <cell r="A681" t="str">
            <v>BSSBLUHIF-M</v>
          </cell>
          <cell r="B681" t="str">
            <v>BSS</v>
          </cell>
          <cell r="D681" t="str">
            <v>BLU-HIF</v>
          </cell>
          <cell r="E681" t="str">
            <v>BSSLONDON</v>
          </cell>
          <cell r="H681" t="str">
            <v>Headset interface</v>
          </cell>
          <cell r="I681" t="str">
            <v>Soundweb London Telephone Headset Interface</v>
          </cell>
          <cell r="J681">
            <v>395</v>
          </cell>
          <cell r="K681">
            <v>395</v>
          </cell>
          <cell r="L681">
            <v>197.02</v>
          </cell>
          <cell r="P681">
            <v>691991014079</v>
          </cell>
          <cell r="R681">
            <v>1</v>
          </cell>
          <cell r="S681">
            <v>10</v>
          </cell>
          <cell r="T681">
            <v>6.5</v>
          </cell>
          <cell r="U681">
            <v>3</v>
          </cell>
          <cell r="V681" t="str">
            <v>MY</v>
          </cell>
          <cell r="W681" t="str">
            <v>Non Compliant</v>
          </cell>
          <cell r="X681" t="str">
            <v>https://bssaudio.com/en/products/blu-hif</v>
          </cell>
          <cell r="Y681">
            <v>32</v>
          </cell>
        </row>
        <row r="682">
          <cell r="A682" t="str">
            <v>BSSBLUHYBRIDIN-M</v>
          </cell>
          <cell r="B682" t="str">
            <v>BSS</v>
          </cell>
          <cell r="D682" t="str">
            <v>BSSBLUHYBRIDIN-M</v>
          </cell>
          <cell r="E682" t="str">
            <v>BSSLONDON</v>
          </cell>
          <cell r="F682" t="str">
            <v>YES</v>
          </cell>
          <cell r="I682" t="str">
            <v>BSSBLUHYBRIDIN-M</v>
          </cell>
          <cell r="J682">
            <v>520</v>
          </cell>
          <cell r="K682">
            <v>520</v>
          </cell>
          <cell r="L682">
            <v>362.95</v>
          </cell>
          <cell r="P682">
            <v>691991013881</v>
          </cell>
          <cell r="R682">
            <v>0.5</v>
          </cell>
          <cell r="S682">
            <v>10</v>
          </cell>
          <cell r="T682">
            <v>6.5</v>
          </cell>
          <cell r="U682">
            <v>4</v>
          </cell>
          <cell r="V682" t="str">
            <v>MY</v>
          </cell>
          <cell r="W682" t="str">
            <v>Non Compliant</v>
          </cell>
          <cell r="Y682">
            <v>33</v>
          </cell>
        </row>
        <row r="683">
          <cell r="A683" t="str">
            <v>BSSBLU-SIFX</v>
          </cell>
          <cell r="B683" t="str">
            <v>BSS</v>
          </cell>
          <cell r="D683" t="str">
            <v>BLU-SI</v>
          </cell>
          <cell r="E683" t="str">
            <v>BSSLONDON</v>
          </cell>
          <cell r="H683" t="str">
            <v>Blu-SI Link card</v>
          </cell>
          <cell r="I683" t="str">
            <v>32x32 inerface between Soundcraft SI and Blu Link digital audio bus.</v>
          </cell>
          <cell r="O683">
            <v>1</v>
          </cell>
          <cell r="P683">
            <v>691991013539</v>
          </cell>
          <cell r="V683" t="str">
            <v>MX</v>
          </cell>
          <cell r="W683" t="str">
            <v>Compliant</v>
          </cell>
          <cell r="Y683">
            <v>34</v>
          </cell>
        </row>
        <row r="684">
          <cell r="A684" t="str">
            <v>BSSBLU-USB-M-US</v>
          </cell>
          <cell r="B684" t="str">
            <v>BSS</v>
          </cell>
          <cell r="D684" t="str">
            <v>BLU-USB</v>
          </cell>
          <cell r="E684" t="str">
            <v>BSSLONDON</v>
          </cell>
          <cell r="H684" t="str">
            <v>BLU link accessories</v>
          </cell>
          <cell r="I684" t="str">
            <v>USB audio / BLU link interface **NEW**</v>
          </cell>
          <cell r="J684">
            <v>405</v>
          </cell>
          <cell r="K684">
            <v>405</v>
          </cell>
          <cell r="L684">
            <v>201.64</v>
          </cell>
          <cell r="P684">
            <v>691991005305</v>
          </cell>
          <cell r="R684">
            <v>2</v>
          </cell>
          <cell r="S684">
            <v>12</v>
          </cell>
          <cell r="T684">
            <v>11</v>
          </cell>
          <cell r="U684">
            <v>7</v>
          </cell>
          <cell r="V684" t="str">
            <v>MY</v>
          </cell>
          <cell r="W684" t="str">
            <v>Non Compliant</v>
          </cell>
          <cell r="X684" t="str">
            <v>https://bssaudio.com/en/products/blu-usb</v>
          </cell>
          <cell r="Y684">
            <v>35</v>
          </cell>
        </row>
        <row r="685">
          <cell r="A685" t="str">
            <v>BSSEC4B-BLK-M</v>
          </cell>
          <cell r="B685" t="str">
            <v>BSS</v>
          </cell>
          <cell r="D685" t="str">
            <v>EC-4B-BLK-US</v>
          </cell>
          <cell r="E685" t="str">
            <v>BSS</v>
          </cell>
          <cell r="H685" t="str">
            <v>Ethernet Controller</v>
          </cell>
          <cell r="I685" t="str">
            <v>Ethernet Controller with 4 Buttons (Black - US)</v>
          </cell>
          <cell r="J685">
            <v>375</v>
          </cell>
          <cell r="K685">
            <v>375</v>
          </cell>
          <cell r="L685">
            <v>186.55</v>
          </cell>
          <cell r="P685">
            <v>691991600883</v>
          </cell>
          <cell r="R685">
            <v>0.5</v>
          </cell>
          <cell r="S685">
            <v>10</v>
          </cell>
          <cell r="T685">
            <v>4</v>
          </cell>
          <cell r="U685">
            <v>6.5</v>
          </cell>
          <cell r="V685" t="str">
            <v>MY</v>
          </cell>
          <cell r="W685" t="str">
            <v>Non Compliant</v>
          </cell>
          <cell r="X685" t="str">
            <v>https://bssaudio.com/en/products/ec-4b</v>
          </cell>
          <cell r="Y685">
            <v>36</v>
          </cell>
        </row>
        <row r="686">
          <cell r="A686" t="str">
            <v>BSSEC4BV-BLK-M</v>
          </cell>
          <cell r="B686" t="str">
            <v>BSS</v>
          </cell>
          <cell r="D686" t="str">
            <v>EC-4BV-BLK-US</v>
          </cell>
          <cell r="E686" t="str">
            <v>BSSLONDON</v>
          </cell>
          <cell r="H686" t="str">
            <v>Ethernet Controller</v>
          </cell>
          <cell r="I686" t="str">
            <v>Ethernet Controller with 4 Buttons and Volume (Black - US)</v>
          </cell>
          <cell r="J686">
            <v>430</v>
          </cell>
          <cell r="K686">
            <v>430</v>
          </cell>
          <cell r="L686">
            <v>213.69</v>
          </cell>
          <cell r="P686">
            <v>691991600906</v>
          </cell>
          <cell r="R686">
            <v>0.5</v>
          </cell>
          <cell r="S686">
            <v>10</v>
          </cell>
          <cell r="T686">
            <v>4</v>
          </cell>
          <cell r="U686">
            <v>6.5</v>
          </cell>
          <cell r="V686" t="str">
            <v>MY</v>
          </cell>
          <cell r="W686" t="str">
            <v>Non Compliant</v>
          </cell>
          <cell r="X686" t="str">
            <v>https://bssaudio.com/en/products/ec-4bv</v>
          </cell>
          <cell r="Y686">
            <v>37</v>
          </cell>
        </row>
        <row r="687">
          <cell r="A687" t="str">
            <v>BSSEC4BV-WHT-M</v>
          </cell>
          <cell r="B687" t="str">
            <v>BSS</v>
          </cell>
          <cell r="D687" t="str">
            <v>EC-4BV-WHT-US</v>
          </cell>
          <cell r="E687" t="str">
            <v>BSSLONDON</v>
          </cell>
          <cell r="H687" t="str">
            <v>Ethernet Controller</v>
          </cell>
          <cell r="I687" t="str">
            <v>Ethernet Controller with 4 Buttons and Volume (White - US)</v>
          </cell>
          <cell r="J687">
            <v>430</v>
          </cell>
          <cell r="K687">
            <v>430</v>
          </cell>
          <cell r="L687">
            <v>213.66</v>
          </cell>
          <cell r="P687">
            <v>691991600890</v>
          </cell>
          <cell r="R687">
            <v>0.5</v>
          </cell>
          <cell r="S687">
            <v>10</v>
          </cell>
          <cell r="T687">
            <v>4</v>
          </cell>
          <cell r="U687">
            <v>6.5</v>
          </cell>
          <cell r="V687" t="str">
            <v>MY</v>
          </cell>
          <cell r="W687" t="str">
            <v>Non Compliant</v>
          </cell>
          <cell r="X687" t="str">
            <v>https://bssaudio.com/en/products/ec-4bv</v>
          </cell>
          <cell r="Y687">
            <v>38</v>
          </cell>
        </row>
        <row r="688">
          <cell r="A688" t="str">
            <v>BSSEC4B-WHT-M</v>
          </cell>
          <cell r="B688" t="str">
            <v>BSS</v>
          </cell>
          <cell r="D688" t="str">
            <v>EC-4B-WHT-US</v>
          </cell>
          <cell r="E688" t="str">
            <v>BSSLONDON</v>
          </cell>
          <cell r="H688" t="str">
            <v>Ethernet Controller</v>
          </cell>
          <cell r="I688" t="str">
            <v xml:space="preserve">Ethernet Controller with 4 Buttons (White - US) </v>
          </cell>
          <cell r="J688">
            <v>375</v>
          </cell>
          <cell r="K688">
            <v>375</v>
          </cell>
          <cell r="L688">
            <v>186.55</v>
          </cell>
          <cell r="P688">
            <v>691991600876</v>
          </cell>
          <cell r="R688">
            <v>0.5</v>
          </cell>
          <cell r="S688">
            <v>10</v>
          </cell>
          <cell r="T688">
            <v>6.5</v>
          </cell>
          <cell r="U688">
            <v>4</v>
          </cell>
          <cell r="V688" t="str">
            <v>MY</v>
          </cell>
          <cell r="W688" t="str">
            <v>Non Compliant</v>
          </cell>
          <cell r="X688" t="str">
            <v>https://bssaudio.com/en/products/ec-4b</v>
          </cell>
          <cell r="Y688">
            <v>39</v>
          </cell>
        </row>
        <row r="689">
          <cell r="A689" t="str">
            <v>BSSEC8BV-BLK-M</v>
          </cell>
          <cell r="B689" t="str">
            <v>BSS</v>
          </cell>
          <cell r="D689" t="str">
            <v>EC-8BV-BLK-US</v>
          </cell>
          <cell r="E689" t="str">
            <v>BSSLONDON</v>
          </cell>
          <cell r="H689" t="str">
            <v>Ethernet Controller</v>
          </cell>
          <cell r="I689" t="str">
            <v>Ethernet Controller with 8 Buttons and Volume (Black - US)</v>
          </cell>
          <cell r="J689">
            <v>565</v>
          </cell>
          <cell r="K689">
            <v>565</v>
          </cell>
          <cell r="L689">
            <v>280.92</v>
          </cell>
          <cell r="P689">
            <v>691991600920</v>
          </cell>
          <cell r="R689">
            <v>1</v>
          </cell>
          <cell r="S689">
            <v>10</v>
          </cell>
          <cell r="T689">
            <v>4</v>
          </cell>
          <cell r="U689">
            <v>6.5</v>
          </cell>
          <cell r="V689" t="str">
            <v>MY</v>
          </cell>
          <cell r="W689" t="str">
            <v>Non Compliant</v>
          </cell>
          <cell r="X689" t="str">
            <v>https://bssaudio.com/en/products/ec-4bv</v>
          </cell>
          <cell r="Y689">
            <v>40</v>
          </cell>
        </row>
        <row r="690">
          <cell r="A690" t="str">
            <v>BSSEC8BV-WHT-M</v>
          </cell>
          <cell r="B690" t="str">
            <v>BSS</v>
          </cell>
          <cell r="D690" t="str">
            <v>EC-8BV-WHT-US</v>
          </cell>
          <cell r="E690" t="str">
            <v>BSSLONDON</v>
          </cell>
          <cell r="H690" t="str">
            <v>Ethernet Controller</v>
          </cell>
          <cell r="I690" t="str">
            <v>Ethernet Controller with 8 Buttons and Volume (White - US)</v>
          </cell>
          <cell r="J690">
            <v>565</v>
          </cell>
          <cell r="K690">
            <v>565</v>
          </cell>
          <cell r="L690">
            <v>280.92</v>
          </cell>
          <cell r="P690">
            <v>691991600913</v>
          </cell>
          <cell r="R690">
            <v>1</v>
          </cell>
          <cell r="S690">
            <v>10</v>
          </cell>
          <cell r="T690">
            <v>6.5</v>
          </cell>
          <cell r="U690">
            <v>4</v>
          </cell>
          <cell r="V690" t="str">
            <v>MY</v>
          </cell>
          <cell r="W690" t="str">
            <v>Non Compliant</v>
          </cell>
          <cell r="X690" t="str">
            <v>https://bssaudio.com/en/products/ec-8bv</v>
          </cell>
          <cell r="Y690">
            <v>41</v>
          </cell>
        </row>
        <row r="691">
          <cell r="A691" t="str">
            <v>BSSECV-BLK-M</v>
          </cell>
          <cell r="B691" t="str">
            <v>BSS</v>
          </cell>
          <cell r="D691" t="str">
            <v>EC-V-BLK-US</v>
          </cell>
          <cell r="E691" t="str">
            <v>BSSLONDON</v>
          </cell>
          <cell r="H691" t="str">
            <v>Ethernet Controller</v>
          </cell>
          <cell r="I691" t="str">
            <v xml:space="preserve">Ethernet Controller with Volume (Black - US) </v>
          </cell>
          <cell r="J691">
            <v>290</v>
          </cell>
          <cell r="K691">
            <v>290</v>
          </cell>
          <cell r="L691">
            <v>140.12</v>
          </cell>
          <cell r="P691">
            <v>691991600869</v>
          </cell>
          <cell r="R691">
            <v>1</v>
          </cell>
          <cell r="S691">
            <v>10</v>
          </cell>
          <cell r="T691">
            <v>6.5</v>
          </cell>
          <cell r="U691">
            <v>4</v>
          </cell>
          <cell r="V691" t="str">
            <v>MY</v>
          </cell>
          <cell r="W691" t="str">
            <v>Non Compliant</v>
          </cell>
          <cell r="X691" t="str">
            <v>https://bssaudio.com/en/products/ec-v</v>
          </cell>
          <cell r="Y691">
            <v>42</v>
          </cell>
        </row>
        <row r="692">
          <cell r="A692" t="str">
            <v>BSSECV-WHT-M</v>
          </cell>
          <cell r="B692" t="str">
            <v>BSS</v>
          </cell>
          <cell r="D692" t="str">
            <v>EC-V-WHT-US</v>
          </cell>
          <cell r="E692" t="str">
            <v>BSSLONDON</v>
          </cell>
          <cell r="H692" t="str">
            <v>Ethernet Controller</v>
          </cell>
          <cell r="I692" t="str">
            <v xml:space="preserve">Ethernet Controller with Volume (White - US) </v>
          </cell>
          <cell r="J692">
            <v>290</v>
          </cell>
          <cell r="K692">
            <v>290</v>
          </cell>
          <cell r="L692">
            <v>140.12</v>
          </cell>
          <cell r="P692">
            <v>691991600852</v>
          </cell>
          <cell r="R692">
            <v>0.5</v>
          </cell>
          <cell r="S692">
            <v>10</v>
          </cell>
          <cell r="T692">
            <v>6.5</v>
          </cell>
          <cell r="U692">
            <v>4</v>
          </cell>
          <cell r="V692" t="str">
            <v>MY</v>
          </cell>
          <cell r="W692" t="str">
            <v>Non Compliant</v>
          </cell>
          <cell r="X692" t="str">
            <v>https://bssaudio.com/en/products/ec-v</v>
          </cell>
          <cell r="Y692">
            <v>43</v>
          </cell>
        </row>
        <row r="693">
          <cell r="A693" t="str">
            <v>BSSECV-WHT-M-EU</v>
          </cell>
          <cell r="B693" t="str">
            <v>BSS</v>
          </cell>
          <cell r="D693" t="str">
            <v>EC-V-WHT-EU</v>
          </cell>
          <cell r="E693" t="str">
            <v>BSSLONDON</v>
          </cell>
          <cell r="H693" t="str">
            <v>Ethernet Controller</v>
          </cell>
          <cell r="I693" t="str">
            <v xml:space="preserve">Ethernet Controller with Volume (White - EU) </v>
          </cell>
          <cell r="J693">
            <v>290</v>
          </cell>
          <cell r="K693">
            <v>290</v>
          </cell>
          <cell r="L693">
            <v>140.91</v>
          </cell>
          <cell r="P693">
            <v>691991000409</v>
          </cell>
          <cell r="R693">
            <v>0.5</v>
          </cell>
          <cell r="S693">
            <v>10</v>
          </cell>
          <cell r="T693">
            <v>6.25</v>
          </cell>
          <cell r="U693">
            <v>3.75</v>
          </cell>
          <cell r="V693" t="str">
            <v>MY</v>
          </cell>
          <cell r="W693" t="str">
            <v>Non Compliant</v>
          </cell>
          <cell r="X693" t="str">
            <v>https://bssaudio.com/en/products/ec-v</v>
          </cell>
          <cell r="Y693">
            <v>44</v>
          </cell>
        </row>
        <row r="694">
          <cell r="A694" t="str">
            <v>BSSRACKSHELF1UFX</v>
          </cell>
          <cell r="B694" t="str">
            <v>BSS</v>
          </cell>
          <cell r="D694" t="str">
            <v>RACK MOUNT KIT</v>
          </cell>
          <cell r="H694" t="str">
            <v>Rack Mount Kit</v>
          </cell>
          <cell r="I694" t="str">
            <v>Rack Mount Kit for up to two BLU-BIB / BLU-BOB devices (1U)</v>
          </cell>
          <cell r="J694">
            <v>129</v>
          </cell>
          <cell r="K694">
            <v>129</v>
          </cell>
          <cell r="L694">
            <v>64.42</v>
          </cell>
          <cell r="P694">
            <v>691991600678</v>
          </cell>
          <cell r="V694" t="str">
            <v>MX</v>
          </cell>
          <cell r="W694" t="str">
            <v>Compliant</v>
          </cell>
          <cell r="X694" t="str">
            <v>https://bssaudio.com/en/products/1u-rack-mount-kit</v>
          </cell>
          <cell r="Y694">
            <v>45</v>
          </cell>
        </row>
        <row r="695">
          <cell r="A695" t="str">
            <v>BSSSW9015UK</v>
          </cell>
          <cell r="B695" t="str">
            <v>BSS</v>
          </cell>
          <cell r="D695" t="str">
            <v>SW9015UK</v>
          </cell>
          <cell r="E695" t="str">
            <v>BSSSW</v>
          </cell>
          <cell r="H695" t="str">
            <v>Wall controller</v>
          </cell>
          <cell r="I695" t="str">
            <v xml:space="preserve">8 position source/preset selector, up/down pair (UK) wall controller  </v>
          </cell>
          <cell r="J695">
            <v>189</v>
          </cell>
          <cell r="K695">
            <v>189</v>
          </cell>
          <cell r="L695">
            <v>123.431</v>
          </cell>
          <cell r="P695">
            <v>691991014062</v>
          </cell>
          <cell r="V695" t="str">
            <v>CN</v>
          </cell>
          <cell r="W695" t="str">
            <v>Non Compliant</v>
          </cell>
          <cell r="X695" t="str">
            <v>https://bssaudio.com/en/products/sw9015</v>
          </cell>
          <cell r="Y695">
            <v>46</v>
          </cell>
        </row>
        <row r="696">
          <cell r="A696">
            <v>2516</v>
          </cell>
          <cell r="B696" t="str">
            <v>Cinema</v>
          </cell>
          <cell r="C696" t="str">
            <v>Cinema</v>
          </cell>
          <cell r="D696">
            <v>2516</v>
          </cell>
          <cell r="E696" t="str">
            <v>Ext. Material Grp</v>
          </cell>
          <cell r="H696" t="str">
            <v>MTG BKT-8330A/40A-(2EA/M.PK)</v>
          </cell>
          <cell r="I696" t="str">
            <v>Quick-Mount® Fixed Angle Bracket for 8330A and 8340A.  Packed 2 Pieces Per  Master Pack.</v>
          </cell>
          <cell r="J696">
            <v>55</v>
          </cell>
          <cell r="K696">
            <v>55</v>
          </cell>
          <cell r="L696">
            <v>27.51</v>
          </cell>
          <cell r="O696">
            <v>2</v>
          </cell>
          <cell r="P696">
            <v>69191027376</v>
          </cell>
          <cell r="R696">
            <v>3</v>
          </cell>
          <cell r="S696">
            <v>11</v>
          </cell>
          <cell r="T696">
            <v>11</v>
          </cell>
          <cell r="U696">
            <v>8</v>
          </cell>
          <cell r="V696" t="str">
            <v>US</v>
          </cell>
          <cell r="W696" t="str">
            <v>Compliant</v>
          </cell>
          <cell r="Y696">
            <v>690</v>
          </cell>
        </row>
        <row r="697">
          <cell r="A697" t="str">
            <v>3722-HF</v>
          </cell>
          <cell r="B697" t="str">
            <v>Cinema</v>
          </cell>
          <cell r="C697" t="str">
            <v>Cinema</v>
          </cell>
          <cell r="D697" t="str">
            <v>3722-HF</v>
          </cell>
          <cell r="E697" t="str">
            <v>JBL025</v>
          </cell>
          <cell r="G697" t="str">
            <v>Limited Quantity</v>
          </cell>
          <cell r="H697" t="str">
            <v>S/M, 3722-HF</v>
          </cell>
          <cell r="I697" t="str">
            <v>High Frequency Section for 3722 System.  Bi-Am Components 2374 ScreenArray Horn, 2418H-1 Driver Pre-Assembled.</v>
          </cell>
          <cell r="J697">
            <v>569.16999999999996</v>
          </cell>
          <cell r="K697">
            <v>569</v>
          </cell>
          <cell r="L697">
            <v>284.5</v>
          </cell>
          <cell r="R697">
            <v>3</v>
          </cell>
          <cell r="S697">
            <v>12</v>
          </cell>
          <cell r="T697">
            <v>24</v>
          </cell>
          <cell r="U697">
            <v>5</v>
          </cell>
          <cell r="V697" t="str">
            <v>MX</v>
          </cell>
          <cell r="W697" t="str">
            <v>Compliant</v>
          </cell>
          <cell r="Y697">
            <v>691</v>
          </cell>
        </row>
        <row r="698">
          <cell r="A698" t="str">
            <v>3722N-HF</v>
          </cell>
          <cell r="B698" t="str">
            <v>Cinema</v>
          </cell>
          <cell r="C698" t="str">
            <v>Cinema</v>
          </cell>
          <cell r="D698" t="str">
            <v>3722N-HF</v>
          </cell>
          <cell r="E698" t="str">
            <v>JBL030</v>
          </cell>
          <cell r="H698" t="str">
            <v>S/M, 3722N-HF</v>
          </cell>
          <cell r="I698" t="str">
            <v>High Frequency Section for 3722N System – Passive. Components: 2374 ScreenArray Horn, 2418H-1 Driver, Network and Bracket Pre-Assembled</v>
          </cell>
          <cell r="J698">
            <v>571</v>
          </cell>
          <cell r="K698">
            <v>571</v>
          </cell>
          <cell r="L698">
            <v>285.5</v>
          </cell>
          <cell r="P698">
            <v>691991028380</v>
          </cell>
          <cell r="R698">
            <v>3</v>
          </cell>
          <cell r="S698">
            <v>8.5</v>
          </cell>
          <cell r="T698">
            <v>3</v>
          </cell>
          <cell r="U698">
            <v>2</v>
          </cell>
          <cell r="V698" t="str">
            <v>MX</v>
          </cell>
          <cell r="W698" t="str">
            <v>Compliant</v>
          </cell>
          <cell r="Y698">
            <v>692</v>
          </cell>
        </row>
        <row r="699">
          <cell r="A699" t="str">
            <v>3730-M/HF</v>
          </cell>
          <cell r="B699" t="str">
            <v>Cinema</v>
          </cell>
          <cell r="C699" t="str">
            <v>Cinema</v>
          </cell>
          <cell r="D699" t="str">
            <v>3730-M/HF</v>
          </cell>
          <cell r="E699" t="str">
            <v>JBL030</v>
          </cell>
          <cell r="F699" t="str">
            <v>YES</v>
          </cell>
          <cell r="H699" t="str">
            <v>S/M, 3730-M/HF</v>
          </cell>
          <cell r="I699" t="str">
            <v>Mid/High Frequency Section for 3730 System. Components: One 195H mid frequency and one 2414H high frequency. Pre-Assembled, Pre-Aimed.</v>
          </cell>
          <cell r="J699">
            <v>1365</v>
          </cell>
          <cell r="K699">
            <v>1365</v>
          </cell>
          <cell r="L699">
            <v>680.31</v>
          </cell>
          <cell r="P699">
            <v>691991028397</v>
          </cell>
          <cell r="R699">
            <v>3</v>
          </cell>
          <cell r="S699">
            <v>8</v>
          </cell>
          <cell r="T699">
            <v>2</v>
          </cell>
          <cell r="U699">
            <v>3</v>
          </cell>
          <cell r="V699" t="str">
            <v>CN</v>
          </cell>
          <cell r="W699" t="str">
            <v>Compliant</v>
          </cell>
          <cell r="Y699">
            <v>693</v>
          </cell>
        </row>
        <row r="700">
          <cell r="A700" t="str">
            <v>3732-M/HF</v>
          </cell>
          <cell r="B700" t="str">
            <v>Cinema</v>
          </cell>
          <cell r="C700" t="str">
            <v>Cinema</v>
          </cell>
          <cell r="D700" t="str">
            <v>3732-M/HF</v>
          </cell>
          <cell r="E700" t="str">
            <v>JBL030</v>
          </cell>
          <cell r="F700" t="str">
            <v>YES</v>
          </cell>
          <cell r="H700" t="str">
            <v>S/M, 3732-M/HF</v>
          </cell>
          <cell r="I700" t="str">
            <v>Mid/High Frequency Section for 3732 System - Components: Two 165H Mid Frequency and One 2432H High Freq. Pre-Assembled and Pre-Aimed</v>
          </cell>
          <cell r="J700">
            <v>2589</v>
          </cell>
          <cell r="K700">
            <v>2589</v>
          </cell>
          <cell r="L700">
            <v>1294.5</v>
          </cell>
          <cell r="P700">
            <v>0</v>
          </cell>
          <cell r="R700">
            <v>3</v>
          </cell>
          <cell r="S700">
            <v>13</v>
          </cell>
          <cell r="T700">
            <v>13</v>
          </cell>
          <cell r="U700">
            <v>7</v>
          </cell>
          <cell r="V700" t="str">
            <v>MX</v>
          </cell>
          <cell r="W700" t="str">
            <v>Compliant</v>
          </cell>
          <cell r="Y700">
            <v>694</v>
          </cell>
        </row>
        <row r="701">
          <cell r="A701" t="str">
            <v>3732-M/HF-T</v>
          </cell>
          <cell r="B701" t="str">
            <v>Cinema</v>
          </cell>
          <cell r="C701" t="str">
            <v>Cinema</v>
          </cell>
          <cell r="D701" t="str">
            <v>3732-M/HF-T</v>
          </cell>
          <cell r="E701" t="str">
            <v>JBL030</v>
          </cell>
          <cell r="F701" t="str">
            <v>YES</v>
          </cell>
          <cell r="H701" t="str">
            <v>S/M, 3732-M/HF-T</v>
          </cell>
          <cell r="I701" t="str">
            <v>Mid/High Frequency Section for 3732T System.  Components: Two 165H Mid Frequency and One 2432H High Freq. Pre-Assembled and Pre-Aimed</v>
          </cell>
          <cell r="J701">
            <v>2589</v>
          </cell>
          <cell r="K701">
            <v>2589</v>
          </cell>
          <cell r="L701">
            <v>1294.49</v>
          </cell>
          <cell r="P701">
            <v>691991039133</v>
          </cell>
          <cell r="R701">
            <v>3</v>
          </cell>
          <cell r="S701">
            <v>13</v>
          </cell>
          <cell r="T701">
            <v>13</v>
          </cell>
          <cell r="U701">
            <v>8</v>
          </cell>
          <cell r="V701" t="str">
            <v>MX</v>
          </cell>
          <cell r="W701" t="str">
            <v>Compliant</v>
          </cell>
          <cell r="Y701">
            <v>695</v>
          </cell>
        </row>
        <row r="702">
          <cell r="A702" t="str">
            <v>3733-M/HF</v>
          </cell>
          <cell r="B702" t="str">
            <v>Cinema</v>
          </cell>
          <cell r="C702" t="str">
            <v>Cinema</v>
          </cell>
          <cell r="D702" t="str">
            <v>3733-M/HF</v>
          </cell>
          <cell r="E702" t="str">
            <v>JBL030</v>
          </cell>
          <cell r="F702" t="str">
            <v>YES</v>
          </cell>
          <cell r="H702" t="str">
            <v>3733-M/HF</v>
          </cell>
          <cell r="I702" t="str">
            <v>3733-M/HF</v>
          </cell>
          <cell r="J702">
            <v>3429</v>
          </cell>
          <cell r="K702">
            <v>3429</v>
          </cell>
          <cell r="L702">
            <v>1714.49</v>
          </cell>
          <cell r="P702">
            <v>691991010415</v>
          </cell>
          <cell r="R702">
            <v>3</v>
          </cell>
          <cell r="S702">
            <v>13</v>
          </cell>
          <cell r="T702">
            <v>13</v>
          </cell>
          <cell r="U702">
            <v>8</v>
          </cell>
          <cell r="V702" t="str">
            <v>MX</v>
          </cell>
          <cell r="W702" t="str">
            <v>Compliant</v>
          </cell>
          <cell r="Y702">
            <v>696</v>
          </cell>
        </row>
        <row r="703">
          <cell r="A703" t="str">
            <v>3733-MK</v>
          </cell>
          <cell r="B703" t="str">
            <v>Cinema</v>
          </cell>
          <cell r="C703" t="str">
            <v>Cinema</v>
          </cell>
          <cell r="D703" t="str">
            <v>3733-MK</v>
          </cell>
          <cell r="E703" t="str">
            <v>JBL030</v>
          </cell>
          <cell r="F703" t="str">
            <v>YES</v>
          </cell>
          <cell r="H703" t="str">
            <v>3733-MK</v>
          </cell>
          <cell r="I703" t="str">
            <v>3733-MK</v>
          </cell>
          <cell r="J703">
            <v>885</v>
          </cell>
          <cell r="K703">
            <v>885</v>
          </cell>
          <cell r="L703">
            <v>442.5</v>
          </cell>
          <cell r="P703">
            <v>691991010408</v>
          </cell>
          <cell r="R703">
            <v>3</v>
          </cell>
          <cell r="S703">
            <v>11</v>
          </cell>
          <cell r="T703">
            <v>11</v>
          </cell>
          <cell r="U703">
            <v>8</v>
          </cell>
          <cell r="V703" t="str">
            <v>MX</v>
          </cell>
          <cell r="W703" t="str">
            <v>Compliant</v>
          </cell>
          <cell r="Y703">
            <v>697</v>
          </cell>
        </row>
        <row r="704">
          <cell r="A704" t="str">
            <v>4642A</v>
          </cell>
          <cell r="B704" t="str">
            <v>Cinema</v>
          </cell>
          <cell r="C704" t="str">
            <v>Cinema</v>
          </cell>
          <cell r="D704" t="str">
            <v>4642A</v>
          </cell>
          <cell r="E704" t="str">
            <v>JBL030</v>
          </cell>
          <cell r="F704" t="str">
            <v>YES</v>
          </cell>
          <cell r="H704" t="str">
            <v>2X18 SUBWOOFER SYSTEM</v>
          </cell>
          <cell r="I704" t="str">
            <v>4 ohm, Dual 18" Bass Reflex Subwoofer System.  Components:  Two 2241H Installed in Dual 18" Enclosure, 1200 watts. Approved by Lucasfilm, Ltd., for THX® System Installations.</v>
          </cell>
          <cell r="J704">
            <v>2539</v>
          </cell>
          <cell r="K704">
            <v>2539</v>
          </cell>
          <cell r="L704">
            <v>1269.51</v>
          </cell>
          <cell r="P704">
            <v>0</v>
          </cell>
          <cell r="R704">
            <v>3</v>
          </cell>
          <cell r="S704">
            <v>10</v>
          </cell>
          <cell r="T704">
            <v>10</v>
          </cell>
          <cell r="U704">
            <v>8</v>
          </cell>
          <cell r="V704" t="str">
            <v>MX</v>
          </cell>
          <cell r="W704" t="str">
            <v>Compliant</v>
          </cell>
          <cell r="Y704">
            <v>698</v>
          </cell>
        </row>
        <row r="705">
          <cell r="A705" t="str">
            <v>4645C</v>
          </cell>
          <cell r="B705" t="str">
            <v>Cinema</v>
          </cell>
          <cell r="C705" t="str">
            <v>Cinema</v>
          </cell>
          <cell r="D705" t="str">
            <v>4645C</v>
          </cell>
          <cell r="E705" t="str">
            <v>JBL030</v>
          </cell>
          <cell r="F705" t="str">
            <v>YES</v>
          </cell>
          <cell r="H705" t="str">
            <v>S/M 4645C SINGLE PORT SUB</v>
          </cell>
          <cell r="I705" t="str">
            <v>8 ohm, Single 18" Bass Reflex Subwoofer System.  Components:  2242H Installed in 4518A Enclosure, Single Port,  800 watts. Approved by Lucasfilm, Ltd., for THX® System Installations.</v>
          </cell>
          <cell r="J705">
            <v>1839</v>
          </cell>
          <cell r="K705">
            <v>1839</v>
          </cell>
          <cell r="L705">
            <v>919.5</v>
          </cell>
          <cell r="P705">
            <v>691991028526</v>
          </cell>
          <cell r="R705">
            <v>3</v>
          </cell>
          <cell r="S705">
            <v>18</v>
          </cell>
          <cell r="T705">
            <v>18</v>
          </cell>
          <cell r="U705">
            <v>8.5</v>
          </cell>
          <cell r="V705" t="str">
            <v>MX</v>
          </cell>
          <cell r="W705" t="str">
            <v>Compliant</v>
          </cell>
          <cell r="Y705">
            <v>699</v>
          </cell>
        </row>
        <row r="706">
          <cell r="A706" t="str">
            <v>4722-HF</v>
          </cell>
          <cell r="B706" t="str">
            <v>Cinema</v>
          </cell>
          <cell r="C706" t="str">
            <v>Cinema</v>
          </cell>
          <cell r="D706" t="str">
            <v>4722-HF</v>
          </cell>
          <cell r="E706" t="str">
            <v>JBL030</v>
          </cell>
          <cell r="H706" t="str">
            <v>S/M, 4722-HF</v>
          </cell>
          <cell r="I706" t="str">
            <v>High Frequency Section for 4722 System – Bi-Amp.  Components: 2384 ScreenArray Horn, 2432H Driver, and Bracket.  Pre-Assembled</v>
          </cell>
          <cell r="J706">
            <v>945</v>
          </cell>
          <cell r="K706">
            <v>945</v>
          </cell>
          <cell r="L706">
            <v>472.51</v>
          </cell>
          <cell r="P706">
            <v>691991028533</v>
          </cell>
          <cell r="R706">
            <v>3</v>
          </cell>
          <cell r="S706">
            <v>7</v>
          </cell>
          <cell r="T706">
            <v>7</v>
          </cell>
          <cell r="U706">
            <v>6</v>
          </cell>
          <cell r="V706" t="str">
            <v>MX</v>
          </cell>
          <cell r="W706" t="str">
            <v>Compliant</v>
          </cell>
          <cell r="Y706">
            <v>700</v>
          </cell>
        </row>
        <row r="707">
          <cell r="A707" t="str">
            <v>4722N</v>
          </cell>
          <cell r="B707" t="str">
            <v>Cinema</v>
          </cell>
          <cell r="C707" t="str">
            <v>Cinema</v>
          </cell>
          <cell r="D707" t="str">
            <v>4722N</v>
          </cell>
          <cell r="E707" t="str">
            <v>JBL030</v>
          </cell>
          <cell r="H707" t="str">
            <v>2WAY SCREEN ARRAY W/NTWRK-PASSIVE APPL</v>
          </cell>
          <cell r="I707" t="str">
            <v>Two-Way ScreenArray for Small to Medium Cinemas For Passive Applications, 4722 Model with Network. 750 Hz</v>
          </cell>
          <cell r="J707">
            <v>2575</v>
          </cell>
          <cell r="K707">
            <v>2575</v>
          </cell>
          <cell r="L707">
            <v>1287.5</v>
          </cell>
          <cell r="P707">
            <v>691991028625</v>
          </cell>
          <cell r="R707">
            <v>3</v>
          </cell>
          <cell r="S707">
            <v>7</v>
          </cell>
          <cell r="T707">
            <v>7</v>
          </cell>
          <cell r="U707">
            <v>7</v>
          </cell>
          <cell r="V707" t="str">
            <v>MX</v>
          </cell>
          <cell r="W707" t="str">
            <v>Compliant</v>
          </cell>
          <cell r="Y707">
            <v>701</v>
          </cell>
        </row>
        <row r="708">
          <cell r="A708" t="str">
            <v>4722N-HF</v>
          </cell>
          <cell r="B708" t="str">
            <v>Cinema</v>
          </cell>
          <cell r="C708" t="str">
            <v>Cinema</v>
          </cell>
          <cell r="D708" t="str">
            <v>4722N-HF</v>
          </cell>
          <cell r="E708" t="str">
            <v>JBL030</v>
          </cell>
          <cell r="H708" t="str">
            <v>S/M, 4722N-HF</v>
          </cell>
          <cell r="I708" t="str">
            <v>High Frequency Section for 4722N System – Passive.  Components: 2384 ScreenArray Horn, 2432H Driver, Network and Bracket. Pre-Assembled</v>
          </cell>
          <cell r="J708">
            <v>945</v>
          </cell>
          <cell r="K708">
            <v>945</v>
          </cell>
          <cell r="L708">
            <v>472.49</v>
          </cell>
          <cell r="P708">
            <v>691991028649</v>
          </cell>
          <cell r="R708">
            <v>3</v>
          </cell>
          <cell r="S708">
            <v>11</v>
          </cell>
          <cell r="T708">
            <v>11</v>
          </cell>
          <cell r="U708">
            <v>7</v>
          </cell>
          <cell r="V708" t="str">
            <v>MX</v>
          </cell>
          <cell r="W708" t="str">
            <v>Compliant</v>
          </cell>
          <cell r="Y708">
            <v>702</v>
          </cell>
        </row>
        <row r="709">
          <cell r="A709" t="str">
            <v>4732-M/HF</v>
          </cell>
          <cell r="B709" t="str">
            <v>Cinema</v>
          </cell>
          <cell r="C709" t="str">
            <v>Cinema</v>
          </cell>
          <cell r="D709" t="str">
            <v>4732-M/HF</v>
          </cell>
          <cell r="E709" t="str">
            <v>JBL030</v>
          </cell>
          <cell r="F709" t="str">
            <v>YES</v>
          </cell>
          <cell r="H709" t="str">
            <v>S/M, 4732-M/HF</v>
          </cell>
          <cell r="I709" t="str">
            <v>Mid/High Frequency Section for 4732 System.  Components: Four 165H Mid Frequency and One 2432H High Freq. Pre-Assembled and Pre-Aimed</v>
          </cell>
          <cell r="J709">
            <v>3299</v>
          </cell>
          <cell r="K709">
            <v>3299</v>
          </cell>
          <cell r="L709">
            <v>1649.49</v>
          </cell>
          <cell r="P709">
            <v>691991028656</v>
          </cell>
          <cell r="R709">
            <v>3</v>
          </cell>
          <cell r="S709">
            <v>15</v>
          </cell>
          <cell r="T709">
            <v>15</v>
          </cell>
          <cell r="U709">
            <v>9</v>
          </cell>
          <cell r="V709" t="str">
            <v>MX</v>
          </cell>
          <cell r="W709" t="str">
            <v>Compliant</v>
          </cell>
          <cell r="Y709">
            <v>703</v>
          </cell>
        </row>
        <row r="710">
          <cell r="A710" t="str">
            <v>4732-M/HF-T</v>
          </cell>
          <cell r="B710" t="str">
            <v>Cinema</v>
          </cell>
          <cell r="C710" t="str">
            <v>Cinema</v>
          </cell>
          <cell r="D710" t="str">
            <v>4732-M/HF-T</v>
          </cell>
          <cell r="E710" t="str">
            <v>JBL030</v>
          </cell>
          <cell r="F710" t="str">
            <v>YES</v>
          </cell>
          <cell r="H710" t="str">
            <v>S/M, 4732-M/HF-T</v>
          </cell>
          <cell r="I710" t="str">
            <v>Mid/High Frequency Section for 4732T System Components: Four 165H 6.5” Mid Range and One 2432H High Freq. Pre-Assembled and Pre-Aimed</v>
          </cell>
          <cell r="J710">
            <v>3299</v>
          </cell>
          <cell r="K710">
            <v>3299</v>
          </cell>
          <cell r="L710">
            <v>1649.49</v>
          </cell>
          <cell r="P710">
            <v>691991028670</v>
          </cell>
          <cell r="R710">
            <v>3</v>
          </cell>
          <cell r="S710">
            <v>15</v>
          </cell>
          <cell r="T710">
            <v>15</v>
          </cell>
          <cell r="U710">
            <v>9</v>
          </cell>
          <cell r="V710" t="str">
            <v>MX</v>
          </cell>
          <cell r="W710" t="str">
            <v>Compliant</v>
          </cell>
          <cell r="Y710">
            <v>704</v>
          </cell>
        </row>
        <row r="711">
          <cell r="A711" t="str">
            <v>5732-M/HF</v>
          </cell>
          <cell r="B711" t="str">
            <v>Cinema</v>
          </cell>
          <cell r="C711" t="str">
            <v>Cinema</v>
          </cell>
          <cell r="D711" t="str">
            <v>5732-M/HF</v>
          </cell>
          <cell r="E711" t="str">
            <v>AKG180</v>
          </cell>
          <cell r="F711" t="str">
            <v>YES</v>
          </cell>
          <cell r="H711" t="str">
            <v>MID HIGH SECTION 3-WAY SCREEN ARRAY</v>
          </cell>
          <cell r="I711" t="str">
            <v>Mid-High Frequency Section for 5732 System. Components: Two 2169J 200mm (8 inch) Differential Drive® Mid Frequency and one 2452H-SL 4” Titanium Diaphragm High Frequency Compression Driver.  Pre-Assembled and Pre-Aimed.</v>
          </cell>
          <cell r="J711">
            <v>3299</v>
          </cell>
          <cell r="K711">
            <v>3299</v>
          </cell>
          <cell r="L711">
            <v>1649.49</v>
          </cell>
          <cell r="P711">
            <v>691991028694</v>
          </cell>
          <cell r="R711">
            <v>3</v>
          </cell>
          <cell r="S711">
            <v>18</v>
          </cell>
          <cell r="T711">
            <v>28</v>
          </cell>
          <cell r="U711">
            <v>10</v>
          </cell>
          <cell r="V711" t="str">
            <v>MX</v>
          </cell>
          <cell r="W711" t="str">
            <v>Compliant</v>
          </cell>
          <cell r="Y711">
            <v>705</v>
          </cell>
        </row>
        <row r="712">
          <cell r="A712" t="str">
            <v>5742-M/HF</v>
          </cell>
          <cell r="B712" t="str">
            <v>Cinema</v>
          </cell>
          <cell r="C712" t="str">
            <v>Cinema</v>
          </cell>
          <cell r="D712" t="str">
            <v>5742-M/HF</v>
          </cell>
          <cell r="E712" t="str">
            <v>JBL030</v>
          </cell>
          <cell r="F712" t="str">
            <v>YES</v>
          </cell>
          <cell r="H712" t="str">
            <v>HIGH POWER 4-WAY SCREEN ARRAY M/HF</v>
          </cell>
          <cell r="I712" t="str">
            <v>Mid-High Frequency Section for 5742 System. Components: Four 2169J 200mm (8 inch) Differential Drive® Mid Frequency and one 2452H-SL 4” Titanium Diaphragm High Frequency Compression Driver.  Pre-Assembled and Pre-Aimed.</v>
          </cell>
          <cell r="J712">
            <v>4319</v>
          </cell>
          <cell r="K712">
            <v>4319</v>
          </cell>
          <cell r="L712">
            <v>2159.4899999999998</v>
          </cell>
          <cell r="P712">
            <v>691991028762</v>
          </cell>
          <cell r="R712">
            <v>3</v>
          </cell>
          <cell r="S712">
            <v>11</v>
          </cell>
          <cell r="T712">
            <v>11</v>
          </cell>
          <cell r="U712">
            <v>8</v>
          </cell>
          <cell r="V712" t="str">
            <v>MX</v>
          </cell>
          <cell r="W712" t="str">
            <v>Compliant</v>
          </cell>
          <cell r="Y712">
            <v>706</v>
          </cell>
        </row>
        <row r="713">
          <cell r="A713" t="str">
            <v>C211</v>
          </cell>
          <cell r="B713" t="str">
            <v>Cinema</v>
          </cell>
          <cell r="C713" t="str">
            <v>Cinema</v>
          </cell>
          <cell r="D713" t="str">
            <v>C211</v>
          </cell>
          <cell r="E713" t="str">
            <v>JBL029</v>
          </cell>
          <cell r="H713" t="str">
            <v>Two-Way ScreenArray® Cinema Loudspeaker</v>
          </cell>
          <cell r="I713" t="str">
            <v>Two-Way ScreenArray® Cinema Loudspeaker</v>
          </cell>
          <cell r="J713">
            <v>949</v>
          </cell>
          <cell r="K713">
            <v>949</v>
          </cell>
          <cell r="L713">
            <v>474.49</v>
          </cell>
          <cell r="O713">
            <v>1</v>
          </cell>
          <cell r="P713">
            <v>691991007668</v>
          </cell>
          <cell r="R713">
            <v>3</v>
          </cell>
          <cell r="S713">
            <v>11</v>
          </cell>
          <cell r="T713">
            <v>11</v>
          </cell>
          <cell r="U713">
            <v>8</v>
          </cell>
          <cell r="V713" t="str">
            <v>MX</v>
          </cell>
          <cell r="W713" t="str">
            <v>Compliant</v>
          </cell>
          <cell r="Y713">
            <v>707</v>
          </cell>
        </row>
        <row r="714">
          <cell r="A714" t="str">
            <v>C221</v>
          </cell>
          <cell r="B714" t="str">
            <v>Cinema</v>
          </cell>
          <cell r="C714" t="str">
            <v>Cinema</v>
          </cell>
          <cell r="D714" t="str">
            <v>C221</v>
          </cell>
          <cell r="E714" t="str">
            <v>JBL030</v>
          </cell>
          <cell r="F714" t="str">
            <v>YES</v>
          </cell>
          <cell r="H714" t="str">
            <v>S/M, C221</v>
          </cell>
          <cell r="I714" t="str">
            <v>S/M, C221</v>
          </cell>
          <cell r="J714">
            <v>1650</v>
          </cell>
          <cell r="K714">
            <v>1650</v>
          </cell>
          <cell r="L714">
            <v>824.99</v>
          </cell>
          <cell r="O714">
            <v>1</v>
          </cell>
          <cell r="P714">
            <v>691991007675</v>
          </cell>
          <cell r="R714">
            <v>3</v>
          </cell>
          <cell r="S714">
            <v>11</v>
          </cell>
          <cell r="T714">
            <v>11</v>
          </cell>
          <cell r="U714">
            <v>8</v>
          </cell>
          <cell r="V714" t="str">
            <v>MX</v>
          </cell>
          <cell r="W714" t="str">
            <v>Compliant</v>
          </cell>
          <cell r="Y714">
            <v>708</v>
          </cell>
        </row>
        <row r="715">
          <cell r="A715" t="str">
            <v>C222-BOT</v>
          </cell>
          <cell r="B715" t="str">
            <v>Cinema</v>
          </cell>
          <cell r="C715" t="str">
            <v>Cinema</v>
          </cell>
          <cell r="D715" t="str">
            <v>C222-BOT</v>
          </cell>
          <cell r="E715" t="str">
            <v>JBL030</v>
          </cell>
          <cell r="F715" t="str">
            <v>YES</v>
          </cell>
          <cell r="H715" t="str">
            <v>C222-BOT</v>
          </cell>
          <cell r="I715" t="str">
            <v>C222-BOT</v>
          </cell>
          <cell r="J715">
            <v>695</v>
          </cell>
          <cell r="K715">
            <v>695</v>
          </cell>
          <cell r="L715">
            <v>347.5</v>
          </cell>
          <cell r="P715">
            <v>691991010002</v>
          </cell>
          <cell r="R715">
            <v>3</v>
          </cell>
          <cell r="S715">
            <v>18</v>
          </cell>
          <cell r="T715">
            <v>18</v>
          </cell>
          <cell r="U715">
            <v>9</v>
          </cell>
          <cell r="V715" t="str">
            <v>MX</v>
          </cell>
          <cell r="W715" t="str">
            <v>Compliant</v>
          </cell>
          <cell r="Y715">
            <v>709</v>
          </cell>
        </row>
        <row r="716">
          <cell r="A716" t="str">
            <v>C222HP-BOT</v>
          </cell>
          <cell r="B716" t="str">
            <v>Cinema</v>
          </cell>
          <cell r="C716" t="str">
            <v>Cinema</v>
          </cell>
          <cell r="D716" t="str">
            <v>C222HP-BOT</v>
          </cell>
          <cell r="E716" t="str">
            <v>JBL030</v>
          </cell>
          <cell r="F716" t="str">
            <v>YES</v>
          </cell>
          <cell r="J716">
            <v>1265</v>
          </cell>
          <cell r="K716">
            <v>1265</v>
          </cell>
          <cell r="L716">
            <v>632.5</v>
          </cell>
          <cell r="P716">
            <v>691991033827</v>
          </cell>
          <cell r="R716">
            <v>3</v>
          </cell>
          <cell r="S716">
            <v>9</v>
          </cell>
          <cell r="T716">
            <v>9</v>
          </cell>
          <cell r="U716">
            <v>4</v>
          </cell>
          <cell r="V716" t="str">
            <v>MX</v>
          </cell>
          <cell r="W716" t="str">
            <v>Compliant</v>
          </cell>
          <cell r="Y716">
            <v>710</v>
          </cell>
        </row>
        <row r="717">
          <cell r="A717" t="str">
            <v>C222HP-TOP</v>
          </cell>
          <cell r="B717" t="str">
            <v>Cinema</v>
          </cell>
          <cell r="C717" t="str">
            <v>Cinema</v>
          </cell>
          <cell r="D717" t="str">
            <v>C222HP-TOP</v>
          </cell>
          <cell r="E717" t="str">
            <v>JBL030</v>
          </cell>
          <cell r="F717" t="str">
            <v>YES</v>
          </cell>
          <cell r="H717" t="str">
            <v>C222-TOP</v>
          </cell>
          <cell r="I717" t="str">
            <v>C222-TOP</v>
          </cell>
          <cell r="J717">
            <v>2025.48</v>
          </cell>
          <cell r="K717">
            <v>2025</v>
          </cell>
          <cell r="L717">
            <v>1012.51</v>
          </cell>
          <cell r="P717">
            <v>691991033810</v>
          </cell>
          <cell r="R717">
            <v>3</v>
          </cell>
          <cell r="S717">
            <v>6</v>
          </cell>
          <cell r="T717">
            <v>6</v>
          </cell>
          <cell r="U717">
            <v>3</v>
          </cell>
          <cell r="V717" t="str">
            <v>MX</v>
          </cell>
          <cell r="W717" t="str">
            <v>Compliant</v>
          </cell>
          <cell r="Y717">
            <v>711</v>
          </cell>
        </row>
        <row r="718">
          <cell r="A718" t="str">
            <v>C222-TOP</v>
          </cell>
          <cell r="B718" t="str">
            <v>Cinema</v>
          </cell>
          <cell r="C718" t="str">
            <v>Cinema</v>
          </cell>
          <cell r="D718" t="str">
            <v>C222-TOP</v>
          </cell>
          <cell r="E718" t="str">
            <v>JBL030</v>
          </cell>
          <cell r="F718" t="str">
            <v>YES</v>
          </cell>
          <cell r="H718" t="str">
            <v>C222-TOP</v>
          </cell>
          <cell r="I718" t="str">
            <v>C222-TOP</v>
          </cell>
          <cell r="J718">
            <v>1289</v>
          </cell>
          <cell r="K718">
            <v>1289</v>
          </cell>
          <cell r="L718">
            <v>644.49</v>
          </cell>
          <cell r="P718">
            <v>691991010019</v>
          </cell>
          <cell r="R718">
            <v>3</v>
          </cell>
          <cell r="S718">
            <v>18</v>
          </cell>
          <cell r="T718">
            <v>18</v>
          </cell>
          <cell r="U718">
            <v>9</v>
          </cell>
          <cell r="V718" t="str">
            <v>MX</v>
          </cell>
          <cell r="W718" t="str">
            <v>Compliant</v>
          </cell>
          <cell r="Y718">
            <v>712</v>
          </cell>
        </row>
        <row r="719">
          <cell r="A719" t="str">
            <v>CRF2</v>
          </cell>
          <cell r="B719" t="str">
            <v>Cinema</v>
          </cell>
          <cell r="C719" t="str">
            <v>Cinema</v>
          </cell>
          <cell r="D719" t="str">
            <v>CRF2</v>
          </cell>
          <cell r="E719" t="str">
            <v>JBL030</v>
          </cell>
          <cell r="F719" t="str">
            <v>YES</v>
          </cell>
          <cell r="H719" t="str">
            <v>CRF2</v>
          </cell>
          <cell r="I719" t="str">
            <v>CRF2</v>
          </cell>
          <cell r="J719">
            <v>5069</v>
          </cell>
          <cell r="K719">
            <v>5069</v>
          </cell>
          <cell r="L719">
            <v>2534.4899999999998</v>
          </cell>
          <cell r="P719">
            <v>691991030796</v>
          </cell>
          <cell r="R719">
            <v>3</v>
          </cell>
          <cell r="S719">
            <v>35</v>
          </cell>
          <cell r="T719">
            <v>15</v>
          </cell>
          <cell r="U719">
            <v>52</v>
          </cell>
          <cell r="V719" t="str">
            <v>MX</v>
          </cell>
          <cell r="W719" t="str">
            <v>Compliant</v>
          </cell>
          <cell r="Y719">
            <v>713</v>
          </cell>
        </row>
        <row r="720">
          <cell r="A720" t="str">
            <v>HPD2520</v>
          </cell>
          <cell r="B720" t="str">
            <v>Cinema</v>
          </cell>
          <cell r="C720" t="str">
            <v>Cinema</v>
          </cell>
          <cell r="D720" t="str">
            <v>HPD2520</v>
          </cell>
          <cell r="E720" t="str">
            <v>AMPACC</v>
          </cell>
          <cell r="F720" t="str">
            <v>YES</v>
          </cell>
          <cell r="H720" t="str">
            <v>BRKT 9300/9310/9350</v>
          </cell>
          <cell r="I720" t="str">
            <v>Heavy Duty Steel Adjustable-Position Mounting Bracket for 9300/9310/9350</v>
          </cell>
          <cell r="J720">
            <v>70</v>
          </cell>
          <cell r="K720">
            <v>70</v>
          </cell>
          <cell r="L720">
            <v>34.75</v>
          </cell>
          <cell r="P720">
            <v>691991004902</v>
          </cell>
          <cell r="R720">
            <v>3</v>
          </cell>
          <cell r="S720">
            <v>11</v>
          </cell>
          <cell r="T720">
            <v>11</v>
          </cell>
          <cell r="U720">
            <v>9</v>
          </cell>
          <cell r="V720" t="str">
            <v>CN</v>
          </cell>
          <cell r="W720" t="str">
            <v>Non Compliant</v>
          </cell>
          <cell r="Y720">
            <v>714</v>
          </cell>
        </row>
        <row r="721">
          <cell r="A721" t="str">
            <v>HPD3635</v>
          </cell>
          <cell r="B721" t="str">
            <v>Cinema</v>
          </cell>
          <cell r="C721" t="str">
            <v>Cinema</v>
          </cell>
          <cell r="D721">
            <v>3635</v>
          </cell>
          <cell r="H721" t="str">
            <v>LC-SUB,18" PRO SYSTEM</v>
          </cell>
          <cell r="I721" t="str">
            <v>8 ohm, Single 18" Bass Reflex Subwoofer System, Shallow Profile.  Components:  Single 2042H, 300 watts.</v>
          </cell>
          <cell r="J721">
            <v>1349</v>
          </cell>
          <cell r="K721">
            <v>1349</v>
          </cell>
          <cell r="L721">
            <v>674.49</v>
          </cell>
          <cell r="P721">
            <v>691991015441</v>
          </cell>
          <cell r="R721">
            <v>3</v>
          </cell>
          <cell r="S721">
            <v>13</v>
          </cell>
          <cell r="T721">
            <v>13</v>
          </cell>
          <cell r="U721">
            <v>7</v>
          </cell>
          <cell r="V721" t="str">
            <v>MX</v>
          </cell>
          <cell r="W721" t="str">
            <v>Compliant</v>
          </cell>
          <cell r="Y721">
            <v>715</v>
          </cell>
        </row>
        <row r="722">
          <cell r="A722" t="str">
            <v>HPD3739</v>
          </cell>
          <cell r="B722" t="str">
            <v>Cinema</v>
          </cell>
          <cell r="C722" t="str">
            <v>Cinema</v>
          </cell>
          <cell r="D722" t="str">
            <v>HPD3739</v>
          </cell>
          <cell r="E722" t="str">
            <v>JBL030</v>
          </cell>
          <cell r="G722" t="str">
            <v>Limited Quantity</v>
          </cell>
          <cell r="H722" t="str">
            <v>LF FOR 3732  SCREEN ARRAY</v>
          </cell>
          <cell r="I722" t="str">
            <v>4 ohm Low Frequency Section for 3732 and 3722N System Components: Two M115-8A Installed in 3639 Enclosure</v>
          </cell>
          <cell r="J722">
            <v>1199.19</v>
          </cell>
          <cell r="K722">
            <v>1199</v>
          </cell>
          <cell r="L722">
            <v>599.5</v>
          </cell>
          <cell r="P722">
            <v>691991015489</v>
          </cell>
          <cell r="R722">
            <v>3</v>
          </cell>
          <cell r="S722">
            <v>5</v>
          </cell>
          <cell r="T722">
            <v>5</v>
          </cell>
          <cell r="U722">
            <v>5</v>
          </cell>
          <cell r="V722" t="str">
            <v>MX</v>
          </cell>
          <cell r="W722" t="str">
            <v>Compliant</v>
          </cell>
          <cell r="Y722">
            <v>716</v>
          </cell>
        </row>
        <row r="723">
          <cell r="A723" t="str">
            <v>HPD4641</v>
          </cell>
          <cell r="B723" t="str">
            <v>Cinema</v>
          </cell>
          <cell r="C723" t="str">
            <v>Cinema</v>
          </cell>
          <cell r="D723" t="str">
            <v>HPD4641</v>
          </cell>
          <cell r="E723" t="str">
            <v>JBL030</v>
          </cell>
          <cell r="F723" t="str">
            <v>YES</v>
          </cell>
          <cell r="G723" t="str">
            <v>Limited Quantity</v>
          </cell>
          <cell r="H723" t="str">
            <v>18" SUBWOOFER</v>
          </cell>
          <cell r="I723" t="str">
            <v>8 ohm, Single 18" Bass Reflex Subwoofer System. Components:  2241H Installed in a Single 18" Enclosure, 600 watts.  Approved by Lucasfilm, Ltd., for THX® System Installations.</v>
          </cell>
          <cell r="J723">
            <v>1269</v>
          </cell>
          <cell r="K723">
            <v>1269</v>
          </cell>
          <cell r="L723">
            <v>634.51</v>
          </cell>
          <cell r="P723">
            <v>691991015328</v>
          </cell>
          <cell r="R723">
            <v>3</v>
          </cell>
          <cell r="S723">
            <v>10</v>
          </cell>
          <cell r="T723">
            <v>10</v>
          </cell>
          <cell r="U723">
            <v>8</v>
          </cell>
          <cell r="V723" t="str">
            <v>MX</v>
          </cell>
          <cell r="W723" t="str">
            <v>Compliant</v>
          </cell>
          <cell r="Y723">
            <v>717</v>
          </cell>
        </row>
        <row r="724">
          <cell r="A724" t="str">
            <v>HPD4739</v>
          </cell>
          <cell r="B724" t="str">
            <v>Cinema</v>
          </cell>
          <cell r="C724" t="str">
            <v>Cinema</v>
          </cell>
          <cell r="D724" t="str">
            <v>HPD4739</v>
          </cell>
          <cell r="E724" t="str">
            <v>JBL030</v>
          </cell>
          <cell r="H724" t="str">
            <v>S/M, 4739</v>
          </cell>
          <cell r="I724" t="str">
            <v>4 ohm Low Frequency Section for 3732T, 4732 and 4732T Components: Two 265H Installed in 4739 Enclosure</v>
          </cell>
          <cell r="J724">
            <v>1629</v>
          </cell>
          <cell r="K724">
            <v>1629</v>
          </cell>
          <cell r="L724">
            <v>814.49</v>
          </cell>
          <cell r="P724">
            <v>691991015465</v>
          </cell>
          <cell r="R724">
            <v>3</v>
          </cell>
          <cell r="S724">
            <v>15</v>
          </cell>
          <cell r="T724">
            <v>15</v>
          </cell>
          <cell r="U724">
            <v>9</v>
          </cell>
          <cell r="V724" t="str">
            <v>MX</v>
          </cell>
          <cell r="W724" t="str">
            <v>Compliant</v>
          </cell>
          <cell r="Y724">
            <v>718</v>
          </cell>
        </row>
        <row r="725">
          <cell r="A725" t="str">
            <v>HPD5628</v>
          </cell>
          <cell r="B725" t="str">
            <v>Cinema</v>
          </cell>
          <cell r="C725" t="str">
            <v>Cinema</v>
          </cell>
          <cell r="D725" t="str">
            <v>HPD5628</v>
          </cell>
          <cell r="E725" t="str">
            <v>JBL030</v>
          </cell>
          <cell r="F725" t="str">
            <v>YES</v>
          </cell>
          <cell r="H725" t="str">
            <v>Very High Power dual 18'' Cinema Subwoofer</v>
          </cell>
          <cell r="I725" t="str">
            <v>4,000 Watt, dual 2269H 18" drivers, Very High Power Cinema Subwoofer</v>
          </cell>
          <cell r="J725">
            <v>4190</v>
          </cell>
          <cell r="K725">
            <v>4190</v>
          </cell>
          <cell r="L725">
            <v>2094.5</v>
          </cell>
          <cell r="P725">
            <v>691991015335</v>
          </cell>
          <cell r="R725">
            <v>3</v>
          </cell>
          <cell r="S725">
            <v>17</v>
          </cell>
          <cell r="T725">
            <v>17</v>
          </cell>
          <cell r="U725">
            <v>8</v>
          </cell>
          <cell r="V725" t="str">
            <v>MX</v>
          </cell>
          <cell r="W725" t="str">
            <v>Compliant</v>
          </cell>
          <cell r="Y725">
            <v>719</v>
          </cell>
        </row>
        <row r="726">
          <cell r="A726" t="str">
            <v>HPD5641</v>
          </cell>
          <cell r="B726" t="str">
            <v>Cinema</v>
          </cell>
          <cell r="C726" t="str">
            <v>Cinema</v>
          </cell>
          <cell r="D726" t="str">
            <v>HPD5641</v>
          </cell>
          <cell r="E726" t="str">
            <v>JBL030</v>
          </cell>
          <cell r="F726" t="str">
            <v>YES</v>
          </cell>
          <cell r="H726" t="str">
            <v>15"  Single LOADED CABINET THEATER SYSTEM</v>
          </cell>
          <cell r="I726" t="str">
            <v>4 ohm  Low frequency Section for 3731 ScreenArray  1 x 2226 driver</v>
          </cell>
          <cell r="J726">
            <v>1200</v>
          </cell>
          <cell r="K726">
            <v>1200</v>
          </cell>
          <cell r="L726">
            <v>600</v>
          </cell>
          <cell r="P726">
            <v>691991015342</v>
          </cell>
          <cell r="R726">
            <v>3</v>
          </cell>
          <cell r="S726">
            <v>15</v>
          </cell>
          <cell r="T726">
            <v>15</v>
          </cell>
          <cell r="U726">
            <v>9</v>
          </cell>
          <cell r="V726" t="str">
            <v>MX</v>
          </cell>
          <cell r="W726" t="str">
            <v>Compliant</v>
          </cell>
          <cell r="Y726">
            <v>720</v>
          </cell>
        </row>
        <row r="727">
          <cell r="A727" t="str">
            <v>HPD5739</v>
          </cell>
          <cell r="B727" t="str">
            <v>Cinema</v>
          </cell>
          <cell r="C727" t="str">
            <v>Cinema</v>
          </cell>
          <cell r="D727" t="str">
            <v>HPD5739</v>
          </cell>
          <cell r="E727" t="str">
            <v>JBL030</v>
          </cell>
          <cell r="F727" t="str">
            <v>YES</v>
          </cell>
          <cell r="H727" t="str">
            <v>LOW FREQUENCY for 5732  SCREEN ARRAY</v>
          </cell>
          <cell r="I727" t="str">
            <v>4 ohm Low Frequency Section for 5732 System. Components: Two 2226HPL VGC™ Vented Gap Cooled 380mm (15”) Woofers installed in a 4739 Enclosure.</v>
          </cell>
          <cell r="J727">
            <v>2089</v>
          </cell>
          <cell r="K727">
            <v>2089</v>
          </cell>
          <cell r="L727">
            <v>1044.5</v>
          </cell>
          <cell r="P727">
            <v>691991015366</v>
          </cell>
          <cell r="R727">
            <v>3</v>
          </cell>
          <cell r="S727">
            <v>11</v>
          </cell>
          <cell r="T727">
            <v>11</v>
          </cell>
          <cell r="U727">
            <v>6</v>
          </cell>
          <cell r="V727" t="str">
            <v>MX</v>
          </cell>
          <cell r="W727" t="str">
            <v>Compliant</v>
          </cell>
          <cell r="Y727">
            <v>721</v>
          </cell>
        </row>
        <row r="728">
          <cell r="A728" t="str">
            <v>HPD5749</v>
          </cell>
          <cell r="B728" t="str">
            <v>Cinema</v>
          </cell>
          <cell r="C728" t="str">
            <v>Cinema</v>
          </cell>
          <cell r="D728" t="str">
            <v>HPD5749</v>
          </cell>
          <cell r="E728" t="str">
            <v>JBL030</v>
          </cell>
          <cell r="F728" t="str">
            <v>YES</v>
          </cell>
          <cell r="H728" t="str">
            <v>LOW FREQUENCY  for 5742 SCREEN ARRAY</v>
          </cell>
          <cell r="I728" t="str">
            <v>4 ohm Low Frequency Section for the 5742 System. Components: Two 2242HPL SVG™ Super Vented Gap Cooled 460mm (18”) Woofers installed in a 5749 Enclosure.</v>
          </cell>
          <cell r="J728">
            <v>3049</v>
          </cell>
          <cell r="K728">
            <v>3049</v>
          </cell>
          <cell r="L728">
            <v>1524.51</v>
          </cell>
          <cell r="P728">
            <v>691991015359</v>
          </cell>
          <cell r="R728">
            <v>3</v>
          </cell>
          <cell r="S728">
            <v>11</v>
          </cell>
          <cell r="T728">
            <v>11</v>
          </cell>
          <cell r="U728">
            <v>7</v>
          </cell>
          <cell r="V728" t="str">
            <v>MX</v>
          </cell>
          <cell r="W728" t="str">
            <v>Compliant</v>
          </cell>
          <cell r="Y728">
            <v>722</v>
          </cell>
        </row>
        <row r="729">
          <cell r="A729" t="str">
            <v>HPD8320</v>
          </cell>
          <cell r="B729" t="str">
            <v>Cinema</v>
          </cell>
          <cell r="C729" t="str">
            <v>Cinema</v>
          </cell>
          <cell r="D729" t="str">
            <v>HPD8320</v>
          </cell>
          <cell r="E729" t="str">
            <v>JBL018</v>
          </cell>
          <cell r="H729" t="str">
            <v>150W COMPACT SURROUND SPEAKER</v>
          </cell>
          <cell r="I729" t="str">
            <v>Two-Way Surround System, 8" Low Frequency Driver, 1” Dome Tweeter, HF Protection Circuit, 8 ohms.  Packed 2 Pieces Per Master Pack.</v>
          </cell>
          <cell r="J729">
            <v>435</v>
          </cell>
          <cell r="K729">
            <v>435</v>
          </cell>
          <cell r="L729">
            <v>216.83</v>
          </cell>
          <cell r="O729">
            <v>2</v>
          </cell>
          <cell r="P729">
            <v>691991015427</v>
          </cell>
          <cell r="R729">
            <v>3</v>
          </cell>
          <cell r="S729">
            <v>18</v>
          </cell>
          <cell r="T729">
            <v>18</v>
          </cell>
          <cell r="U729">
            <v>9</v>
          </cell>
          <cell r="V729" t="str">
            <v>CN</v>
          </cell>
          <cell r="W729" t="str">
            <v>Compliant</v>
          </cell>
          <cell r="Y729">
            <v>723</v>
          </cell>
        </row>
        <row r="730">
          <cell r="A730" t="str">
            <v>HPD9300</v>
          </cell>
          <cell r="B730" t="str">
            <v>Cinema</v>
          </cell>
          <cell r="C730" t="str">
            <v>Cinema</v>
          </cell>
          <cell r="D730" t="str">
            <v>HPD9300</v>
          </cell>
          <cell r="E730" t="str">
            <v>JBL030</v>
          </cell>
          <cell r="F730" t="str">
            <v>YES</v>
          </cell>
          <cell r="H730" t="str">
            <v>250W 10" 2way Cinema Surround (must be ordered in pairs)</v>
          </cell>
          <cell r="I730" t="str">
            <v>250W 10" 2way Cinema Surround (must be ordered in pairs)</v>
          </cell>
          <cell r="J730">
            <v>571</v>
          </cell>
          <cell r="K730">
            <v>571</v>
          </cell>
          <cell r="L730">
            <v>285.5</v>
          </cell>
          <cell r="O730">
            <v>2</v>
          </cell>
          <cell r="P730">
            <v>691991015410</v>
          </cell>
          <cell r="R730">
            <v>3</v>
          </cell>
          <cell r="S730">
            <v>17</v>
          </cell>
          <cell r="T730">
            <v>18</v>
          </cell>
          <cell r="U730">
            <v>9</v>
          </cell>
          <cell r="V730" t="str">
            <v>MX</v>
          </cell>
          <cell r="W730" t="str">
            <v>Compliant</v>
          </cell>
          <cell r="Y730">
            <v>724</v>
          </cell>
        </row>
        <row r="731">
          <cell r="A731" t="str">
            <v>HPD9310</v>
          </cell>
          <cell r="B731" t="str">
            <v>Cinema</v>
          </cell>
          <cell r="C731" t="str">
            <v>Cinema</v>
          </cell>
          <cell r="D731" t="str">
            <v>HPD9310</v>
          </cell>
          <cell r="E731" t="str">
            <v>JBL030</v>
          </cell>
          <cell r="F731" t="str">
            <v>YES</v>
          </cell>
          <cell r="G731" t="str">
            <v>Limited Quantity</v>
          </cell>
          <cell r="H731" t="str">
            <v>350W High Powered 10" 2way Cinema Surround (must be ordered in pairs)</v>
          </cell>
          <cell r="I731" t="str">
            <v>350W High Powered 10" 2way Cinema Surround (must be ordered in pairs)</v>
          </cell>
          <cell r="J731">
            <v>739</v>
          </cell>
          <cell r="K731">
            <v>739</v>
          </cell>
          <cell r="L731">
            <v>369.51</v>
          </cell>
          <cell r="O731">
            <v>2</v>
          </cell>
          <cell r="P731">
            <v>691991015403</v>
          </cell>
          <cell r="R731">
            <v>3</v>
          </cell>
          <cell r="S731">
            <v>18</v>
          </cell>
          <cell r="T731">
            <v>18</v>
          </cell>
          <cell r="U731">
            <v>9</v>
          </cell>
          <cell r="V731" t="str">
            <v>MX</v>
          </cell>
          <cell r="W731" t="str">
            <v>Compliant</v>
          </cell>
          <cell r="Y731">
            <v>725</v>
          </cell>
        </row>
        <row r="732">
          <cell r="A732" t="str">
            <v>HPD9320</v>
          </cell>
          <cell r="B732" t="str">
            <v>Cinema</v>
          </cell>
          <cell r="C732" t="str">
            <v>Cinema</v>
          </cell>
          <cell r="D732" t="str">
            <v>HBD9320</v>
          </cell>
          <cell r="E732" t="str">
            <v>JBL030</v>
          </cell>
          <cell r="F732" t="str">
            <v>YES</v>
          </cell>
          <cell r="H732" t="str">
            <v>S/M, 9320</v>
          </cell>
          <cell r="I732" t="str">
            <v>12", two way Cinema Surround. Ideal for multi-channel surround applications. 380mm (12") low frequency driver; 2408H-1 high frequency driver. Rotatable wave guide for vertical or horizontal orientation. Net weight 38.5 lbs.</v>
          </cell>
          <cell r="J732">
            <v>1079</v>
          </cell>
          <cell r="K732">
            <v>1079</v>
          </cell>
          <cell r="L732">
            <v>539.5</v>
          </cell>
          <cell r="P732">
            <v>691991015397</v>
          </cell>
          <cell r="R732">
            <v>3</v>
          </cell>
          <cell r="S732">
            <v>11</v>
          </cell>
          <cell r="T732">
            <v>11</v>
          </cell>
          <cell r="U732">
            <v>8</v>
          </cell>
          <cell r="V732" t="str">
            <v>MX</v>
          </cell>
          <cell r="W732" t="str">
            <v>Compliant</v>
          </cell>
          <cell r="Y732">
            <v>726</v>
          </cell>
        </row>
        <row r="733">
          <cell r="A733" t="str">
            <v>HPD9350</v>
          </cell>
          <cell r="B733" t="str">
            <v>Cinema</v>
          </cell>
          <cell r="C733" t="str">
            <v>Cinema</v>
          </cell>
          <cell r="D733" t="str">
            <v>HPD9350</v>
          </cell>
          <cell r="E733" t="str">
            <v>JBL030</v>
          </cell>
          <cell r="F733" t="str">
            <v>YES</v>
          </cell>
          <cell r="H733" t="str">
            <v>High Powered Surround 15" 2-Way</v>
          </cell>
          <cell r="I733" t="str">
            <v>15" High Powered Surround  with configurable pattern</v>
          </cell>
          <cell r="J733">
            <v>1775</v>
          </cell>
          <cell r="K733">
            <v>1775</v>
          </cell>
          <cell r="L733">
            <v>887.51</v>
          </cell>
          <cell r="P733">
            <v>691991015373</v>
          </cell>
          <cell r="R733">
            <v>3</v>
          </cell>
          <cell r="S733">
            <v>11</v>
          </cell>
          <cell r="T733">
            <v>11</v>
          </cell>
          <cell r="U733">
            <v>7</v>
          </cell>
          <cell r="V733" t="str">
            <v>MX</v>
          </cell>
          <cell r="W733" t="str">
            <v>Compliant</v>
          </cell>
          <cell r="Y733">
            <v>727</v>
          </cell>
        </row>
        <row r="734">
          <cell r="A734" t="str">
            <v>MTU-9320</v>
          </cell>
          <cell r="B734" t="str">
            <v>Cinema</v>
          </cell>
          <cell r="C734" t="str">
            <v>Cinema</v>
          </cell>
          <cell r="D734" t="str">
            <v>MTU-9320</v>
          </cell>
          <cell r="E734" t="str">
            <v>JBL052</v>
          </cell>
          <cell r="F734" t="str">
            <v>YES</v>
          </cell>
          <cell r="H734" t="str">
            <v>S/M, MTU-9320</v>
          </cell>
          <cell r="I734" t="str">
            <v>S/M, MTU-9320</v>
          </cell>
          <cell r="J734">
            <v>90</v>
          </cell>
          <cell r="K734">
            <v>90</v>
          </cell>
          <cell r="L734">
            <v>45.39</v>
          </cell>
          <cell r="O734">
            <v>2</v>
          </cell>
          <cell r="P734">
            <v>691991031816</v>
          </cell>
          <cell r="R734">
            <v>3</v>
          </cell>
          <cell r="S734">
            <v>12</v>
          </cell>
          <cell r="T734">
            <v>12</v>
          </cell>
          <cell r="U734">
            <v>8</v>
          </cell>
          <cell r="V734" t="str">
            <v>CN</v>
          </cell>
          <cell r="W734" t="str">
            <v>Non Compliant</v>
          </cell>
          <cell r="Y734">
            <v>728</v>
          </cell>
        </row>
        <row r="735">
          <cell r="A735" t="str">
            <v>SCS12</v>
          </cell>
          <cell r="B735" t="str">
            <v>Cinema</v>
          </cell>
          <cell r="C735" t="str">
            <v>Cinema</v>
          </cell>
          <cell r="D735" t="str">
            <v>SCS12</v>
          </cell>
          <cell r="E735" t="str">
            <v>SC-SML CO</v>
          </cell>
          <cell r="F735" t="str">
            <v>YES</v>
          </cell>
          <cell r="H735" t="str">
            <v>SPATIALLY CUED SURROUND 12"</v>
          </cell>
          <cell r="I735" t="str">
            <v>Two-way Full Range Cinema Surround Speaker ideal for Multi Channel Surround Formats and is Designed for overhead installation as well as for the standard on-wall installations.  The SCS12 is comprised of a high-power coaxial 305 mm (12 in) Low Frequency Driver and a 25 mm (1 in) High Frequency compression driver</v>
          </cell>
          <cell r="J735">
            <v>1075</v>
          </cell>
          <cell r="K735">
            <v>1075</v>
          </cell>
          <cell r="L735">
            <v>534.99</v>
          </cell>
          <cell r="P735">
            <v>50036904384</v>
          </cell>
          <cell r="R735">
            <v>3</v>
          </cell>
          <cell r="S735">
            <v>11</v>
          </cell>
          <cell r="T735">
            <v>11</v>
          </cell>
          <cell r="U735">
            <v>8</v>
          </cell>
          <cell r="V735" t="str">
            <v>CN</v>
          </cell>
          <cell r="W735" t="str">
            <v>Non Compliant</v>
          </cell>
          <cell r="Y735">
            <v>729</v>
          </cell>
        </row>
        <row r="736">
          <cell r="A736" t="str">
            <v>SCS8</v>
          </cell>
          <cell r="B736" t="str">
            <v>Cinema</v>
          </cell>
          <cell r="C736" t="str">
            <v>Cinema</v>
          </cell>
          <cell r="D736" t="str">
            <v>SCS8</v>
          </cell>
          <cell r="E736" t="str">
            <v>JBL030</v>
          </cell>
          <cell r="H736" t="str">
            <v>SPATIALLY CUED SURROUND 8"</v>
          </cell>
          <cell r="I736" t="str">
            <v>Two-way Full Range Cinema Surround Speaker ideal for Multi Channel Surround Formats for Medium Sized auditoriums.  The SCS8 is comprised of a high-power coaxial 203 mm (8 in) Low Frequency Driver and a 25 mm (1 in) High Frequency compression driver</v>
          </cell>
          <cell r="J736">
            <v>775</v>
          </cell>
          <cell r="K736">
            <v>775</v>
          </cell>
          <cell r="L736">
            <v>384.76</v>
          </cell>
          <cell r="P736">
            <v>50036904377</v>
          </cell>
          <cell r="R736">
            <v>3</v>
          </cell>
          <cell r="S736">
            <v>10</v>
          </cell>
          <cell r="T736">
            <v>10</v>
          </cell>
          <cell r="U736">
            <v>8</v>
          </cell>
          <cell r="V736" t="str">
            <v>CN</v>
          </cell>
          <cell r="W736" t="str">
            <v>Non Compliant</v>
          </cell>
          <cell r="Y736">
            <v>730</v>
          </cell>
        </row>
        <row r="737">
          <cell r="A737" t="str">
            <v>LA4-D-US</v>
          </cell>
          <cell r="B737" t="str">
            <v>Cinema</v>
          </cell>
          <cell r="C737" t="str">
            <v>Amplifier</v>
          </cell>
          <cell r="D737" t="str">
            <v>LA4-D</v>
          </cell>
          <cell r="E737" t="str">
            <v>DSI</v>
          </cell>
          <cell r="F737" t="str">
            <v>YES</v>
          </cell>
          <cell r="H737" t="str">
            <v>DSi LA4-D, 4 CH AMP, DANTE, US VER</v>
          </cell>
          <cell r="I737" t="str">
            <v>DSi LA4-D, 4 CH AMP, DANTE, US VER</v>
          </cell>
          <cell r="J737">
            <v>5675</v>
          </cell>
          <cell r="K737">
            <v>5675</v>
          </cell>
          <cell r="L737">
            <v>2833.53</v>
          </cell>
          <cell r="P737">
            <v>691991017070</v>
          </cell>
          <cell r="V737" t="str">
            <v>CN</v>
          </cell>
          <cell r="W737" t="str">
            <v>Non Compliant</v>
          </cell>
          <cell r="Y737">
            <v>731</v>
          </cell>
        </row>
        <row r="738">
          <cell r="A738" t="str">
            <v>LA4-US</v>
          </cell>
          <cell r="B738" t="str">
            <v>Cinema</v>
          </cell>
          <cell r="C738" t="str">
            <v>Amplifier</v>
          </cell>
          <cell r="D738" t="str">
            <v>LA4</v>
          </cell>
          <cell r="E738" t="str">
            <v>DSI</v>
          </cell>
          <cell r="F738" t="str">
            <v>YES</v>
          </cell>
          <cell r="H738" t="str">
            <v>DSi LA4, 4 CH AMP, US VER</v>
          </cell>
          <cell r="I738" t="str">
            <v>DSi LA4, 4 CH AMP, US VER</v>
          </cell>
          <cell r="J738">
            <v>4830</v>
          </cell>
          <cell r="K738">
            <v>4830</v>
          </cell>
          <cell r="L738">
            <v>2413.92</v>
          </cell>
          <cell r="P738">
            <v>691991016950</v>
          </cell>
          <cell r="V738" t="str">
            <v>CN</v>
          </cell>
          <cell r="W738" t="str">
            <v>Non Compliant</v>
          </cell>
          <cell r="Y738">
            <v>732</v>
          </cell>
        </row>
        <row r="739">
          <cell r="A739" t="str">
            <v>MA4-D-US</v>
          </cell>
          <cell r="B739" t="str">
            <v>Cinema</v>
          </cell>
          <cell r="C739" t="str">
            <v>Amplifier</v>
          </cell>
          <cell r="D739" t="str">
            <v>MA4-D</v>
          </cell>
          <cell r="E739" t="str">
            <v>DSI</v>
          </cell>
          <cell r="F739" t="str">
            <v>YES</v>
          </cell>
          <cell r="H739" t="str">
            <v>DSi MA4-D, 4 CH AMP, DANTE, US VER</v>
          </cell>
          <cell r="I739" t="str">
            <v>DSi MA4-D, 4 CH AMP, DANTE, US VER</v>
          </cell>
          <cell r="J739">
            <v>5145</v>
          </cell>
          <cell r="K739">
            <v>5145</v>
          </cell>
          <cell r="L739">
            <v>2568.46</v>
          </cell>
          <cell r="P739">
            <v>691991017032</v>
          </cell>
          <cell r="V739" t="str">
            <v>CN</v>
          </cell>
          <cell r="W739" t="str">
            <v>Non Compliant</v>
          </cell>
          <cell r="Y739">
            <v>733</v>
          </cell>
        </row>
        <row r="740">
          <cell r="A740" t="str">
            <v>MA4-US</v>
          </cell>
          <cell r="B740" t="str">
            <v>Cinema</v>
          </cell>
          <cell r="C740" t="str">
            <v>Amplifier</v>
          </cell>
          <cell r="D740" t="str">
            <v>MA4</v>
          </cell>
          <cell r="E740" t="str">
            <v>DSI</v>
          </cell>
          <cell r="F740" t="str">
            <v>YES</v>
          </cell>
          <cell r="H740" t="str">
            <v>DSi MA4, 4 CH AMP, US VER</v>
          </cell>
          <cell r="I740" t="str">
            <v>DSi MA4, 4 CH AMP, US VER</v>
          </cell>
          <cell r="J740">
            <v>4290</v>
          </cell>
          <cell r="K740">
            <v>4290</v>
          </cell>
          <cell r="L740">
            <v>2144.31</v>
          </cell>
          <cell r="P740">
            <v>691991016912</v>
          </cell>
          <cell r="V740" t="str">
            <v>CN</v>
          </cell>
          <cell r="W740" t="str">
            <v>Non Compliant</v>
          </cell>
          <cell r="Y740">
            <v>734</v>
          </cell>
        </row>
        <row r="741">
          <cell r="A741" t="str">
            <v>SA4-D-US</v>
          </cell>
          <cell r="B741" t="str">
            <v>Cinema</v>
          </cell>
          <cell r="C741" t="str">
            <v>Amplifier</v>
          </cell>
          <cell r="D741" t="str">
            <v>SA4-D</v>
          </cell>
          <cell r="E741" t="str">
            <v>DSI</v>
          </cell>
          <cell r="F741" t="str">
            <v>YES</v>
          </cell>
          <cell r="H741" t="str">
            <v>DSi SA4-D, 4 CH AMP, DANTE, US VER</v>
          </cell>
          <cell r="I741" t="str">
            <v>DSi SA4-D, 4 CH AMP, DANTE, US VER</v>
          </cell>
          <cell r="J741">
            <v>3455</v>
          </cell>
          <cell r="K741">
            <v>3455</v>
          </cell>
          <cell r="L741">
            <v>1725.87</v>
          </cell>
          <cell r="P741">
            <v>691991016998</v>
          </cell>
          <cell r="V741" t="str">
            <v>CN</v>
          </cell>
          <cell r="W741" t="str">
            <v>Non Compliant</v>
          </cell>
          <cell r="Y741">
            <v>735</v>
          </cell>
        </row>
        <row r="742">
          <cell r="A742" t="str">
            <v>SA4-US</v>
          </cell>
          <cell r="B742" t="str">
            <v>Cinema</v>
          </cell>
          <cell r="C742" t="str">
            <v>Amplifier</v>
          </cell>
          <cell r="D742" t="str">
            <v>SA4</v>
          </cell>
          <cell r="E742" t="str">
            <v>DSI</v>
          </cell>
          <cell r="F742" t="str">
            <v>YES</v>
          </cell>
          <cell r="H742" t="str">
            <v>DSi SA4, 4 CH AMP, US VER</v>
          </cell>
          <cell r="I742" t="str">
            <v>DSi SA4, 4 CH AMP, US VER</v>
          </cell>
          <cell r="J742">
            <v>3195</v>
          </cell>
          <cell r="K742">
            <v>3195</v>
          </cell>
          <cell r="L742">
            <v>1597.23</v>
          </cell>
          <cell r="P742">
            <v>691991016875</v>
          </cell>
          <cell r="V742" t="str">
            <v>CN</v>
          </cell>
          <cell r="W742" t="str">
            <v>Non Compliant</v>
          </cell>
          <cell r="Y742">
            <v>736</v>
          </cell>
        </row>
        <row r="743">
          <cell r="A743" t="str">
            <v>LA4-D-NP</v>
          </cell>
          <cell r="B743" t="str">
            <v>Cinema</v>
          </cell>
          <cell r="C743" t="str">
            <v>Amplifier</v>
          </cell>
          <cell r="D743" t="str">
            <v>LA4-D</v>
          </cell>
          <cell r="E743" t="str">
            <v>DSI</v>
          </cell>
          <cell r="H743" t="str">
            <v>DSi LA4-D, 4 CH AMP, DANTE, NP VER</v>
          </cell>
          <cell r="I743" t="str">
            <v>DSi LA4-D, 4 CH AMP, DANTE, NP VER</v>
          </cell>
          <cell r="J743">
            <v>5890</v>
          </cell>
          <cell r="K743">
            <v>5890</v>
          </cell>
          <cell r="L743">
            <v>2944.27</v>
          </cell>
          <cell r="P743">
            <v>691991017100</v>
          </cell>
          <cell r="V743" t="str">
            <v>CN</v>
          </cell>
          <cell r="Y743">
            <v>737</v>
          </cell>
        </row>
        <row r="744">
          <cell r="A744" t="str">
            <v>MA4-D-NP</v>
          </cell>
          <cell r="B744" t="str">
            <v>Cinema</v>
          </cell>
          <cell r="C744" t="str">
            <v>Amplifier</v>
          </cell>
          <cell r="D744" t="str">
            <v>MA4-D</v>
          </cell>
          <cell r="E744" t="str">
            <v>DSI</v>
          </cell>
          <cell r="H744" t="str">
            <v>DSi MA4-D, 4 CH AMP, DANTE, NP VER</v>
          </cell>
          <cell r="I744" t="str">
            <v>DSi MA4-D, 4 CH AMP, DANTE, NP VER</v>
          </cell>
          <cell r="J744">
            <v>5360</v>
          </cell>
          <cell r="K744">
            <v>5360</v>
          </cell>
          <cell r="L744">
            <v>2677.98</v>
          </cell>
          <cell r="P744">
            <v>691991017063</v>
          </cell>
          <cell r="V744" t="str">
            <v>CN</v>
          </cell>
          <cell r="Y744">
            <v>738</v>
          </cell>
        </row>
        <row r="745">
          <cell r="A745" t="str">
            <v>MA4-NP</v>
          </cell>
          <cell r="B745" t="str">
            <v>Cinema</v>
          </cell>
          <cell r="C745" t="str">
            <v>Amplifier</v>
          </cell>
          <cell r="D745" t="str">
            <v>MA4</v>
          </cell>
          <cell r="E745" t="str">
            <v>DSI</v>
          </cell>
          <cell r="H745" t="str">
            <v>DSi MA4, 4 CH AMP, NP VER</v>
          </cell>
          <cell r="I745" t="str">
            <v>DSi MA4, 4 CH AMP, NP VER</v>
          </cell>
          <cell r="J745">
            <v>4770</v>
          </cell>
          <cell r="K745">
            <v>4770</v>
          </cell>
          <cell r="L745">
            <v>2383.65</v>
          </cell>
          <cell r="P745">
            <v>691991016943</v>
          </cell>
          <cell r="V745" t="str">
            <v>CN</v>
          </cell>
          <cell r="Y745">
            <v>739</v>
          </cell>
        </row>
        <row r="746">
          <cell r="A746" t="str">
            <v>CPI2000</v>
          </cell>
          <cell r="B746" t="str">
            <v>Cinema</v>
          </cell>
          <cell r="C746" t="str">
            <v>Amplifier</v>
          </cell>
          <cell r="E746" t="str">
            <v>JBL018</v>
          </cell>
          <cell r="H746" t="str">
            <v>CPI2000</v>
          </cell>
          <cell r="I746" t="str">
            <v>CPI2000</v>
          </cell>
          <cell r="J746">
            <v>3820</v>
          </cell>
          <cell r="K746">
            <v>3820</v>
          </cell>
          <cell r="L746">
            <v>1906.96</v>
          </cell>
          <cell r="P746">
            <v>691991015694</v>
          </cell>
          <cell r="V746" t="str">
            <v>CN</v>
          </cell>
          <cell r="Y746">
            <v>740</v>
          </cell>
        </row>
        <row r="747">
          <cell r="A747" t="str">
            <v>NDSI8MN</v>
          </cell>
          <cell r="B747" t="str">
            <v>Cinema</v>
          </cell>
          <cell r="C747" t="str">
            <v>Dsi Series</v>
          </cell>
          <cell r="D747" t="str">
            <v>NDSI8MN</v>
          </cell>
          <cell r="E747" t="str">
            <v>CT</v>
          </cell>
          <cell r="H747" t="str">
            <v>Cinema System Monitor</v>
          </cell>
          <cell r="I747" t="str">
            <v>Cinema System Monitor with Network</v>
          </cell>
          <cell r="J747">
            <v>3550</v>
          </cell>
          <cell r="K747">
            <v>3550</v>
          </cell>
          <cell r="L747">
            <v>1773.5</v>
          </cell>
          <cell r="P747">
            <v>691991001338</v>
          </cell>
          <cell r="V747" t="str">
            <v>CN</v>
          </cell>
          <cell r="Y747">
            <v>741</v>
          </cell>
        </row>
        <row r="748">
          <cell r="A748" t="str">
            <v>3181F</v>
          </cell>
          <cell r="B748" t="str">
            <v>Cinema</v>
          </cell>
          <cell r="E748" t="str">
            <v>AT510000</v>
          </cell>
          <cell r="H748" t="str">
            <v>Singe 18" 4 Ω Subwoofer - Fly able</v>
          </cell>
          <cell r="I748" t="str">
            <v>Singe 18" 4 Ω Subwoofer - Fly able</v>
          </cell>
          <cell r="J748">
            <v>800</v>
          </cell>
          <cell r="K748">
            <v>800</v>
          </cell>
          <cell r="L748">
            <v>397.03</v>
          </cell>
          <cell r="P748">
            <v>691991033919</v>
          </cell>
          <cell r="V748" t="str">
            <v>CN</v>
          </cell>
          <cell r="Y748">
            <v>742</v>
          </cell>
        </row>
        <row r="749">
          <cell r="A749" t="str">
            <v>4281F</v>
          </cell>
          <cell r="B749" t="str">
            <v>Cinema</v>
          </cell>
          <cell r="E749" t="str">
            <v>JBL030</v>
          </cell>
          <cell r="H749" t="str">
            <v>Dual 18" 4 Ω Subwoofer - Fly able</v>
          </cell>
          <cell r="I749" t="str">
            <v>Dual 18" 4 Ω Subwoofer - Fly able</v>
          </cell>
          <cell r="J749">
            <v>1525</v>
          </cell>
          <cell r="K749">
            <v>1525</v>
          </cell>
          <cell r="L749">
            <v>758.48</v>
          </cell>
          <cell r="P749">
            <v>691991033933</v>
          </cell>
          <cell r="V749" t="str">
            <v>CN</v>
          </cell>
          <cell r="Y749">
            <v>743</v>
          </cell>
        </row>
        <row r="750">
          <cell r="A750" t="str">
            <v>NXLC21300-0-us</v>
          </cell>
          <cell r="B750" t="str">
            <v>Cinema</v>
          </cell>
          <cell r="C750" t="str">
            <v>Amplifier</v>
          </cell>
          <cell r="D750" t="str">
            <v>NXLC21300-0-US</v>
          </cell>
          <cell r="E750" t="str">
            <v>AMPACC</v>
          </cell>
          <cell r="H750" t="str">
            <v>2 x 1300W @ 4Ω Amplifier</v>
          </cell>
          <cell r="I750" t="str">
            <v>2 x 1300W @ 4Ω Amplifier Made to Order</v>
          </cell>
          <cell r="J750">
            <v>1985</v>
          </cell>
          <cell r="K750">
            <v>1985</v>
          </cell>
          <cell r="L750">
            <v>946.2</v>
          </cell>
          <cell r="P750">
            <v>691991033940</v>
          </cell>
          <cell r="V750" t="str">
            <v>CN</v>
          </cell>
          <cell r="Y750">
            <v>744</v>
          </cell>
        </row>
        <row r="751">
          <cell r="A751" t="str">
            <v>NXLC2500-0-US</v>
          </cell>
          <cell r="B751" t="str">
            <v>Cinema</v>
          </cell>
          <cell r="C751" t="str">
            <v>XLC</v>
          </cell>
          <cell r="D751" t="str">
            <v xml:space="preserve">XLC2500 </v>
          </cell>
          <cell r="H751" t="str">
            <v>2x500W Cinema Amplifier w/o DSP</v>
          </cell>
          <cell r="I751" t="str">
            <v>2x500W Cinema Amplifier w/o DSP</v>
          </cell>
          <cell r="J751">
            <v>955</v>
          </cell>
          <cell r="K751">
            <v>955</v>
          </cell>
          <cell r="L751">
            <v>509.43</v>
          </cell>
          <cell r="O751">
            <v>1</v>
          </cell>
          <cell r="P751">
            <v>871015007762</v>
          </cell>
          <cell r="R751">
            <v>11.5</v>
          </cell>
          <cell r="S751">
            <v>22</v>
          </cell>
          <cell r="T751">
            <v>6.5</v>
          </cell>
          <cell r="U751">
            <v>13</v>
          </cell>
          <cell r="V751" t="str">
            <v>CN</v>
          </cell>
          <cell r="W751" t="str">
            <v>Non Compliant</v>
          </cell>
          <cell r="Y751">
            <v>745</v>
          </cell>
        </row>
        <row r="752">
          <cell r="A752" t="str">
            <v>NXLC2800-0-US</v>
          </cell>
          <cell r="B752" t="str">
            <v>Cinema</v>
          </cell>
          <cell r="C752" t="str">
            <v>XLC</v>
          </cell>
          <cell r="D752" t="str">
            <v xml:space="preserve">XLC2800 </v>
          </cell>
          <cell r="H752" t="str">
            <v>2x775W Cinema Amplifier w/o DSP</v>
          </cell>
          <cell r="I752" t="str">
            <v>2x775W Cinema Amplifier w/o DSP</v>
          </cell>
          <cell r="J752">
            <v>1340</v>
          </cell>
          <cell r="K752">
            <v>1340</v>
          </cell>
          <cell r="L752">
            <v>742.27</v>
          </cell>
          <cell r="O752">
            <v>1</v>
          </cell>
          <cell r="P752">
            <v>871015007809</v>
          </cell>
          <cell r="R752">
            <v>13.5</v>
          </cell>
          <cell r="S752">
            <v>22</v>
          </cell>
          <cell r="T752">
            <v>15</v>
          </cell>
          <cell r="U752">
            <v>6</v>
          </cell>
          <cell r="V752" t="str">
            <v>CN</v>
          </cell>
          <cell r="W752" t="str">
            <v>Non Compliant</v>
          </cell>
          <cell r="Y752">
            <v>746</v>
          </cell>
        </row>
        <row r="753">
          <cell r="A753" t="str">
            <v>GEOLBox</v>
          </cell>
          <cell r="B753" t="str">
            <v>Crown</v>
          </cell>
          <cell r="C753" t="str">
            <v>Amp Accessories</v>
          </cell>
          <cell r="D753" t="str">
            <v>GEOLBOX</v>
          </cell>
          <cell r="E753" t="str">
            <v>AMPACC</v>
          </cell>
          <cell r="F753" t="str">
            <v/>
          </cell>
          <cell r="H753" t="str">
            <v>20KHZ END OF LINE BOX</v>
          </cell>
          <cell r="I753" t="str">
            <v>End-of-line Terminator</v>
          </cell>
          <cell r="J753">
            <v>474</v>
          </cell>
          <cell r="K753">
            <v>474</v>
          </cell>
          <cell r="L753">
            <v>237</v>
          </cell>
          <cell r="O753">
            <v>1</v>
          </cell>
          <cell r="P753">
            <v>691991042812</v>
          </cell>
          <cell r="R753" t="str">
            <v/>
          </cell>
          <cell r="S753">
            <v>9.75</v>
          </cell>
          <cell r="T753">
            <v>6</v>
          </cell>
          <cell r="U753">
            <v>3.5</v>
          </cell>
          <cell r="V753" t="str">
            <v>US</v>
          </cell>
          <cell r="W753" t="str">
            <v>Compliant</v>
          </cell>
          <cell r="X753" t="str">
            <v>https://www.crownaudio.com/en/products/eol-box</v>
          </cell>
          <cell r="Y753">
            <v>1</v>
          </cell>
        </row>
        <row r="754">
          <cell r="A754" t="str">
            <v>GRM1</v>
          </cell>
          <cell r="B754" t="str">
            <v>Crown</v>
          </cell>
          <cell r="C754" t="str">
            <v>Amp Accessories</v>
          </cell>
          <cell r="D754" t="str">
            <v>GRM1</v>
          </cell>
          <cell r="E754" t="str">
            <v>AMPACC</v>
          </cell>
          <cell r="H754" t="str">
            <v>Amplifier Accessories</v>
          </cell>
          <cell r="I754" t="str">
            <v>Amplifier Accessories</v>
          </cell>
          <cell r="J754">
            <v>45</v>
          </cell>
          <cell r="K754">
            <v>45</v>
          </cell>
          <cell r="L754">
            <v>23.4</v>
          </cell>
          <cell r="O754">
            <v>1</v>
          </cell>
          <cell r="P754">
            <v>871015002750</v>
          </cell>
          <cell r="R754">
            <v>2.2000000000000002</v>
          </cell>
          <cell r="S754">
            <v>8.27</v>
          </cell>
          <cell r="T754">
            <v>3.94</v>
          </cell>
          <cell r="U754">
            <v>2.76</v>
          </cell>
          <cell r="V754" t="str">
            <v>CN</v>
          </cell>
          <cell r="W754" t="str">
            <v>Non Compliant</v>
          </cell>
          <cell r="Y754">
            <v>2</v>
          </cell>
        </row>
        <row r="755">
          <cell r="A755" t="str">
            <v>GRM2</v>
          </cell>
          <cell r="B755" t="str">
            <v>Crown</v>
          </cell>
          <cell r="C755" t="str">
            <v>Amp Accessories</v>
          </cell>
          <cell r="D755" t="str">
            <v>GRM2</v>
          </cell>
          <cell r="E755" t="str">
            <v>AMPACC</v>
          </cell>
          <cell r="H755" t="str">
            <v>Amplifier Accessories</v>
          </cell>
          <cell r="I755" t="str">
            <v>Amplifier Accessories</v>
          </cell>
          <cell r="J755">
            <v>40</v>
          </cell>
          <cell r="K755">
            <v>40</v>
          </cell>
          <cell r="L755">
            <v>18.149999999999999</v>
          </cell>
          <cell r="O755">
            <v>1</v>
          </cell>
          <cell r="P755">
            <v>871015002767</v>
          </cell>
          <cell r="R755">
            <v>1.1000000000000001</v>
          </cell>
          <cell r="S755">
            <v>4.33</v>
          </cell>
          <cell r="T755">
            <v>2.36</v>
          </cell>
          <cell r="U755">
            <v>2.36</v>
          </cell>
          <cell r="V755" t="str">
            <v>CN</v>
          </cell>
          <cell r="W755" t="str">
            <v>Non Compliant</v>
          </cell>
          <cell r="Y755">
            <v>3</v>
          </cell>
        </row>
        <row r="756">
          <cell r="A756" t="str">
            <v>NXFMR4CH</v>
          </cell>
          <cell r="B756" t="str">
            <v>Crown</v>
          </cell>
          <cell r="C756" t="str">
            <v>Amp Accessories</v>
          </cell>
          <cell r="D756" t="str">
            <v xml:space="preserve">XFMR4 </v>
          </cell>
          <cell r="E756" t="str">
            <v>VSERIES</v>
          </cell>
          <cell r="H756" t="str">
            <v>Transformer</v>
          </cell>
          <cell r="I756" t="str">
            <v>Four-Channel Transformer</v>
          </cell>
          <cell r="J756">
            <v>620</v>
          </cell>
          <cell r="K756">
            <v>620</v>
          </cell>
          <cell r="L756">
            <v>302.35000000000002</v>
          </cell>
          <cell r="O756">
            <v>1</v>
          </cell>
          <cell r="P756">
            <v>871015004563</v>
          </cell>
          <cell r="R756">
            <v>20</v>
          </cell>
          <cell r="S756">
            <v>22</v>
          </cell>
          <cell r="T756">
            <v>19</v>
          </cell>
          <cell r="U756">
            <v>6</v>
          </cell>
          <cell r="V756" t="str">
            <v>CN</v>
          </cell>
          <cell r="W756" t="str">
            <v>Non Compliant</v>
          </cell>
          <cell r="Y756">
            <v>4</v>
          </cell>
        </row>
        <row r="757">
          <cell r="A757" t="str">
            <v>NXFMR8CH</v>
          </cell>
          <cell r="B757" t="str">
            <v>Crown</v>
          </cell>
          <cell r="C757" t="str">
            <v>Amp Accessories</v>
          </cell>
          <cell r="D757" t="str">
            <v>XFMR8</v>
          </cell>
          <cell r="E757" t="str">
            <v>AMPACC</v>
          </cell>
          <cell r="G757" t="str">
            <v>Limited Quantity</v>
          </cell>
          <cell r="H757" t="str">
            <v>Transformer</v>
          </cell>
          <cell r="I757" t="str">
            <v>Eight-Channel Transformer</v>
          </cell>
          <cell r="J757">
            <v>1195</v>
          </cell>
          <cell r="K757">
            <v>1195</v>
          </cell>
          <cell r="L757">
            <v>581.91</v>
          </cell>
          <cell r="O757">
            <v>1</v>
          </cell>
          <cell r="P757">
            <v>871015005102</v>
          </cell>
          <cell r="R757">
            <v>27</v>
          </cell>
          <cell r="S757">
            <v>22</v>
          </cell>
          <cell r="T757">
            <v>5.5</v>
          </cell>
          <cell r="U757">
            <v>19.5</v>
          </cell>
          <cell r="V757" t="str">
            <v>CN</v>
          </cell>
          <cell r="W757" t="str">
            <v>Non Compliant</v>
          </cell>
          <cell r="Y757">
            <v>5</v>
          </cell>
        </row>
        <row r="758">
          <cell r="A758" t="str">
            <v>NCDI2X12-U-US</v>
          </cell>
          <cell r="B758" t="str">
            <v>Crown</v>
          </cell>
          <cell r="C758" t="str">
            <v>CDi DriveCore Series</v>
          </cell>
          <cell r="D758" t="str">
            <v>CDi2x1200</v>
          </cell>
          <cell r="E758" t="str">
            <v>CDI</v>
          </cell>
          <cell r="H758" t="str">
            <v>2x1200 Power Amplifier</v>
          </cell>
          <cell r="I758" t="str">
            <v xml:space="preserve">1200 watts per channel 2 channel amplifier, 70/100V, 4/8 ohm, digital signal processing, networked, front panel interface.  </v>
          </cell>
          <cell r="J758">
            <v>3355</v>
          </cell>
          <cell r="K758">
            <v>3355</v>
          </cell>
          <cell r="L758">
            <v>1677.74</v>
          </cell>
          <cell r="O758">
            <v>1</v>
          </cell>
          <cell r="P758">
            <v>691991006968</v>
          </cell>
          <cell r="R758">
            <v>21</v>
          </cell>
          <cell r="S758">
            <v>21</v>
          </cell>
          <cell r="T758">
            <v>21</v>
          </cell>
          <cell r="U758">
            <v>8</v>
          </cell>
          <cell r="V758" t="str">
            <v>CN</v>
          </cell>
          <cell r="W758" t="str">
            <v>Non Compliant</v>
          </cell>
          <cell r="Y758">
            <v>6</v>
          </cell>
        </row>
        <row r="759">
          <cell r="A759" t="str">
            <v>NCDI2X12BL-U-US</v>
          </cell>
          <cell r="B759" t="str">
            <v>Crown</v>
          </cell>
          <cell r="C759" t="str">
            <v>CDi DriveCore Series</v>
          </cell>
          <cell r="D759" t="str">
            <v>CDi2x1200BL</v>
          </cell>
          <cell r="E759" t="str">
            <v>CDI</v>
          </cell>
          <cell r="H759" t="str">
            <v>2x1200W Power Amplifier with BLU link</v>
          </cell>
          <cell r="I759" t="str">
            <v xml:space="preserve">1200 watts per channel 2 channel amplifier, 70/100V, 4/8 ohm, digital signal processing, networked, front panel interface with BLU link </v>
          </cell>
          <cell r="J759">
            <v>3615</v>
          </cell>
          <cell r="K759">
            <v>3615</v>
          </cell>
          <cell r="L759">
            <v>1802.04</v>
          </cell>
          <cell r="O759">
            <v>1</v>
          </cell>
          <cell r="P759">
            <v>691991006951</v>
          </cell>
          <cell r="R759">
            <v>20</v>
          </cell>
          <cell r="S759">
            <v>22</v>
          </cell>
          <cell r="T759">
            <v>19</v>
          </cell>
          <cell r="U759">
            <v>8</v>
          </cell>
          <cell r="V759" t="str">
            <v>CN</v>
          </cell>
          <cell r="W759" t="str">
            <v>Non Compliant</v>
          </cell>
          <cell r="Y759">
            <v>7</v>
          </cell>
        </row>
        <row r="760">
          <cell r="A760" t="str">
            <v>NCDI2X300-U-US</v>
          </cell>
          <cell r="B760" t="str">
            <v>Crown</v>
          </cell>
          <cell r="C760" t="str">
            <v>CDi DriveCore Series</v>
          </cell>
          <cell r="D760" t="str">
            <v>CDi2x300</v>
          </cell>
          <cell r="E760" t="str">
            <v>CDI</v>
          </cell>
          <cell r="H760" t="str">
            <v>2x300W Power Amplifier</v>
          </cell>
          <cell r="I760" t="str">
            <v>Two-channel, 300W @ 4Ω Analog Power Amplifier, 70V/100V</v>
          </cell>
          <cell r="J760">
            <v>1745</v>
          </cell>
          <cell r="K760">
            <v>1745</v>
          </cell>
          <cell r="L760">
            <v>871.05</v>
          </cell>
          <cell r="O760">
            <v>1</v>
          </cell>
          <cell r="P760">
            <v>691991006418</v>
          </cell>
          <cell r="R760">
            <v>19</v>
          </cell>
          <cell r="S760">
            <v>19</v>
          </cell>
          <cell r="T760">
            <v>22</v>
          </cell>
          <cell r="U760">
            <v>8</v>
          </cell>
          <cell r="V760" t="str">
            <v>CN</v>
          </cell>
          <cell r="W760" t="str">
            <v>Compliant</v>
          </cell>
          <cell r="Y760">
            <v>8</v>
          </cell>
        </row>
        <row r="761">
          <cell r="A761" t="str">
            <v>NCDI2X300BL-U-US</v>
          </cell>
          <cell r="B761" t="str">
            <v>Crown</v>
          </cell>
          <cell r="C761" t="str">
            <v>CDi DriveCore Series</v>
          </cell>
          <cell r="D761" t="str">
            <v>CDi2x300BL</v>
          </cell>
          <cell r="E761" t="str">
            <v>CDI</v>
          </cell>
          <cell r="H761" t="str">
            <v>2x300W Power Amplifier with BLU link</v>
          </cell>
          <cell r="I761" t="str">
            <v>Analog + BLU link input, 2 channel, 300W per output channel</v>
          </cell>
          <cell r="J761">
            <v>2150</v>
          </cell>
          <cell r="K761">
            <v>2150</v>
          </cell>
          <cell r="L761">
            <v>1074.23</v>
          </cell>
          <cell r="O761">
            <v>1</v>
          </cell>
          <cell r="P761">
            <v>691991006395</v>
          </cell>
          <cell r="R761">
            <v>19</v>
          </cell>
          <cell r="S761">
            <v>19</v>
          </cell>
          <cell r="T761">
            <v>22</v>
          </cell>
          <cell r="U761">
            <v>8</v>
          </cell>
          <cell r="V761" t="str">
            <v>CN</v>
          </cell>
          <cell r="W761" t="str">
            <v>Non Compliant</v>
          </cell>
          <cell r="Y761">
            <v>9</v>
          </cell>
        </row>
        <row r="762">
          <cell r="A762" t="str">
            <v>NCDI2X600-U-US</v>
          </cell>
          <cell r="B762" t="str">
            <v>Crown</v>
          </cell>
          <cell r="C762" t="str">
            <v>CDi DriveCore Series</v>
          </cell>
          <cell r="D762" t="str">
            <v>CDi2x600</v>
          </cell>
          <cell r="E762" t="str">
            <v>CDI</v>
          </cell>
          <cell r="H762" t="str">
            <v>2x600W Power Amplifier</v>
          </cell>
          <cell r="I762" t="str">
            <v>Analog input, 2 channel, 600W per output channel, Amplifier</v>
          </cell>
          <cell r="J762">
            <v>2305</v>
          </cell>
          <cell r="K762">
            <v>2305</v>
          </cell>
          <cell r="L762">
            <v>1143.28</v>
          </cell>
          <cell r="O762">
            <v>1</v>
          </cell>
          <cell r="P762">
            <v>691991006401</v>
          </cell>
          <cell r="R762">
            <v>19</v>
          </cell>
          <cell r="S762">
            <v>19</v>
          </cell>
          <cell r="T762">
            <v>22</v>
          </cell>
          <cell r="U762">
            <v>8</v>
          </cell>
          <cell r="V762" t="str">
            <v>CN</v>
          </cell>
          <cell r="W762" t="str">
            <v>Non Compliant</v>
          </cell>
          <cell r="Y762">
            <v>10</v>
          </cell>
        </row>
        <row r="763">
          <cell r="A763" t="str">
            <v>NCDI2X600BL-U-US</v>
          </cell>
          <cell r="B763" t="str">
            <v>Crown</v>
          </cell>
          <cell r="C763" t="str">
            <v>CDi DriveCore Series</v>
          </cell>
          <cell r="D763" t="str">
            <v>CDi2x600BL</v>
          </cell>
          <cell r="E763" t="str">
            <v>CDI</v>
          </cell>
          <cell r="H763" t="str">
            <v>2x600W Power Amplifier with BLU link</v>
          </cell>
          <cell r="I763" t="str">
            <v>Analog + BLU link input, 2 channel, 600W per output channel, Amplifier</v>
          </cell>
          <cell r="J763">
            <v>2555</v>
          </cell>
          <cell r="K763">
            <v>2555</v>
          </cell>
          <cell r="L763">
            <v>1273.72</v>
          </cell>
          <cell r="O763">
            <v>1</v>
          </cell>
          <cell r="P763">
            <v>691991006388</v>
          </cell>
          <cell r="R763">
            <v>19</v>
          </cell>
          <cell r="S763">
            <v>19</v>
          </cell>
          <cell r="T763">
            <v>22</v>
          </cell>
          <cell r="U763">
            <v>8</v>
          </cell>
          <cell r="V763" t="str">
            <v>CN</v>
          </cell>
          <cell r="W763" t="str">
            <v>Non Compliant</v>
          </cell>
          <cell r="Y763">
            <v>11</v>
          </cell>
        </row>
        <row r="764">
          <cell r="A764" t="str">
            <v>NCDI4X12-U-US</v>
          </cell>
          <cell r="B764" t="str">
            <v>Crown</v>
          </cell>
          <cell r="C764" t="str">
            <v>CDi DriveCore Series</v>
          </cell>
          <cell r="D764" t="str">
            <v>CDi4x1200</v>
          </cell>
          <cell r="E764" t="str">
            <v>CDI</v>
          </cell>
          <cell r="H764" t="str">
            <v>4x1200 Power Amplifier</v>
          </cell>
          <cell r="I764" t="str">
            <v xml:space="preserve">1200 watts per channel  4 channel amplifier, 70/100V, 4/8 ohm, digital signal processing, networked, front panel interface.  </v>
          </cell>
          <cell r="J764">
            <v>5035</v>
          </cell>
          <cell r="K764">
            <v>5035</v>
          </cell>
          <cell r="L764">
            <v>2505.1</v>
          </cell>
          <cell r="O764">
            <v>1</v>
          </cell>
          <cell r="P764">
            <v>691991006944</v>
          </cell>
          <cell r="R764">
            <v>23</v>
          </cell>
          <cell r="S764">
            <v>21</v>
          </cell>
          <cell r="T764">
            <v>21</v>
          </cell>
          <cell r="U764">
            <v>8</v>
          </cell>
          <cell r="V764" t="str">
            <v>CN</v>
          </cell>
          <cell r="W764" t="str">
            <v>Non Compliant</v>
          </cell>
          <cell r="Y764">
            <v>12</v>
          </cell>
        </row>
        <row r="765">
          <cell r="A765" t="str">
            <v>CRN-CDI4X12BLVUS</v>
          </cell>
          <cell r="B765" t="str">
            <v>Crown</v>
          </cell>
          <cell r="C765" t="str">
            <v>CDi DriveCore Series</v>
          </cell>
          <cell r="D765" t="str">
            <v>CDi4x1200BL</v>
          </cell>
          <cell r="E765" t="str">
            <v>CDI</v>
          </cell>
          <cell r="H765" t="str">
            <v>4x1200 Power Amplifier with BLU link</v>
          </cell>
          <cell r="I765" t="str">
            <v xml:space="preserve">1200 watts per channel  4 channel amplifier, 70/100V, 4/8 ohm, digital signal processing, networked, front panel interface, with BLU link . </v>
          </cell>
          <cell r="J765">
            <v>5470</v>
          </cell>
          <cell r="K765">
            <v>5470</v>
          </cell>
          <cell r="L765">
            <v>2725.25</v>
          </cell>
          <cell r="O765">
            <v>1</v>
          </cell>
          <cell r="P765">
            <v>691991006937</v>
          </cell>
          <cell r="R765">
            <v>24</v>
          </cell>
          <cell r="S765">
            <v>21</v>
          </cell>
          <cell r="T765">
            <v>22</v>
          </cell>
          <cell r="U765">
            <v>8.5</v>
          </cell>
          <cell r="V765" t="str">
            <v>CN</v>
          </cell>
          <cell r="W765" t="str">
            <v>Non Compliant</v>
          </cell>
          <cell r="Y765">
            <v>13</v>
          </cell>
        </row>
        <row r="766">
          <cell r="A766" t="str">
            <v>NCDI4X12BL-U-US</v>
          </cell>
          <cell r="B766" t="str">
            <v>Crown</v>
          </cell>
          <cell r="C766" t="str">
            <v>CDi DriveCore Series</v>
          </cell>
          <cell r="D766" t="str">
            <v>CDi4x1200BL</v>
          </cell>
          <cell r="E766" t="str">
            <v>CDI</v>
          </cell>
          <cell r="H766" t="str">
            <v>4x1200 Power Amplifier with BLU link</v>
          </cell>
          <cell r="I766" t="str">
            <v xml:space="preserve">1200 watts per channel  4 channel amplifier, 70/100V, 4/8 ohm, digital signal processing, networked, front panel interface, with BLU link . </v>
          </cell>
          <cell r="J766">
            <v>5465</v>
          </cell>
          <cell r="K766">
            <v>5465</v>
          </cell>
          <cell r="L766">
            <v>2724.36</v>
          </cell>
          <cell r="O766">
            <v>1</v>
          </cell>
          <cell r="P766">
            <v>691991006937</v>
          </cell>
          <cell r="R766">
            <v>24</v>
          </cell>
          <cell r="S766">
            <v>21</v>
          </cell>
          <cell r="T766">
            <v>22</v>
          </cell>
          <cell r="U766">
            <v>8.5</v>
          </cell>
          <cell r="V766" t="str">
            <v>CN</v>
          </cell>
          <cell r="W766" t="str">
            <v>Non Compliant</v>
          </cell>
          <cell r="Y766">
            <v>14</v>
          </cell>
        </row>
        <row r="767">
          <cell r="A767" t="str">
            <v>NCDI4X300-U-US</v>
          </cell>
          <cell r="B767" t="str">
            <v>Crown</v>
          </cell>
          <cell r="C767" t="str">
            <v>CDi DriveCore Series</v>
          </cell>
          <cell r="D767" t="str">
            <v>CDi4x300</v>
          </cell>
          <cell r="E767" t="str">
            <v>CDI</v>
          </cell>
          <cell r="H767" t="str">
            <v>4x300W Power Amplifier</v>
          </cell>
          <cell r="I767" t="str">
            <v>Analog input, 4 channel, 300W per output channel, Amplifier</v>
          </cell>
          <cell r="J767">
            <v>2980</v>
          </cell>
          <cell r="K767">
            <v>2980</v>
          </cell>
          <cell r="L767">
            <v>1485.97</v>
          </cell>
          <cell r="O767">
            <v>1</v>
          </cell>
          <cell r="P767">
            <v>691991006371</v>
          </cell>
          <cell r="R767">
            <v>19</v>
          </cell>
          <cell r="S767">
            <v>19</v>
          </cell>
          <cell r="T767">
            <v>22</v>
          </cell>
          <cell r="U767">
            <v>8</v>
          </cell>
          <cell r="V767" t="str">
            <v>CN</v>
          </cell>
          <cell r="W767" t="str">
            <v>Non Compliant</v>
          </cell>
          <cell r="Y767">
            <v>15</v>
          </cell>
        </row>
        <row r="768">
          <cell r="A768" t="str">
            <v>NCDI4X300BL-U-US</v>
          </cell>
          <cell r="B768" t="str">
            <v>Crown</v>
          </cell>
          <cell r="C768" t="str">
            <v>CDi DriveCore Series</v>
          </cell>
          <cell r="D768" t="str">
            <v>CDi4x300BL</v>
          </cell>
          <cell r="E768" t="str">
            <v>CDI</v>
          </cell>
          <cell r="H768" t="str">
            <v>4x300W Power Amplifier with BLU link</v>
          </cell>
          <cell r="I768" t="str">
            <v>Analog + BLU link input, 4 channel, 300W per output channel, Amplifier</v>
          </cell>
          <cell r="J768">
            <v>3425</v>
          </cell>
          <cell r="K768">
            <v>3425</v>
          </cell>
          <cell r="L768">
            <v>1707.59</v>
          </cell>
          <cell r="O768">
            <v>1</v>
          </cell>
          <cell r="P768">
            <v>691991006364</v>
          </cell>
          <cell r="R768">
            <v>19</v>
          </cell>
          <cell r="S768">
            <v>19</v>
          </cell>
          <cell r="T768">
            <v>22</v>
          </cell>
          <cell r="U768">
            <v>8</v>
          </cell>
          <cell r="V768" t="str">
            <v>CN</v>
          </cell>
          <cell r="W768" t="str">
            <v>Non Compliant</v>
          </cell>
          <cell r="Y768">
            <v>16</v>
          </cell>
        </row>
        <row r="769">
          <cell r="A769" t="str">
            <v>NCDI4X600-U-US</v>
          </cell>
          <cell r="B769" t="str">
            <v>Crown</v>
          </cell>
          <cell r="C769" t="str">
            <v>CDi DriveCore Series</v>
          </cell>
          <cell r="D769" t="str">
            <v>CDi4x600</v>
          </cell>
          <cell r="E769" t="str">
            <v>CDI</v>
          </cell>
          <cell r="H769" t="str">
            <v>4x600 Power Amplifier</v>
          </cell>
          <cell r="I769" t="str">
            <v xml:space="preserve">600 watts per channel  4 channel amplifier, 70/100V, 4/8 ohm, digital signal processing, networked, front panel interface.  </v>
          </cell>
          <cell r="J769">
            <v>3970</v>
          </cell>
          <cell r="K769">
            <v>3970</v>
          </cell>
          <cell r="L769">
            <v>1974.68</v>
          </cell>
          <cell r="O769">
            <v>1</v>
          </cell>
          <cell r="P769">
            <v>691991006982</v>
          </cell>
          <cell r="R769">
            <v>22</v>
          </cell>
          <cell r="S769">
            <v>22</v>
          </cell>
          <cell r="T769">
            <v>18</v>
          </cell>
          <cell r="U769">
            <v>8</v>
          </cell>
          <cell r="V769" t="str">
            <v>CN</v>
          </cell>
          <cell r="W769" t="str">
            <v>Non Compliant</v>
          </cell>
          <cell r="Y769">
            <v>17</v>
          </cell>
        </row>
        <row r="770">
          <cell r="A770" t="str">
            <v>NCDI4X600BL-U-US</v>
          </cell>
          <cell r="B770" t="str">
            <v>Crown</v>
          </cell>
          <cell r="C770" t="str">
            <v>CDi DriveCore Series</v>
          </cell>
          <cell r="D770" t="str">
            <v>CDi4x600BL</v>
          </cell>
          <cell r="E770" t="str">
            <v>CDI</v>
          </cell>
          <cell r="H770" t="str">
            <v>4x600 Power Amplifier with BLU link</v>
          </cell>
          <cell r="I770" t="str">
            <v xml:space="preserve">600 watts per channel  4 channel amplifier, 70/100V, 4/8 ohm, digital signal processing, networked, front panel interface, with BLU link . </v>
          </cell>
          <cell r="J770">
            <v>4395</v>
          </cell>
          <cell r="K770">
            <v>4395</v>
          </cell>
          <cell r="L770">
            <v>2188.73</v>
          </cell>
          <cell r="O770">
            <v>1</v>
          </cell>
          <cell r="P770">
            <v>691991006975</v>
          </cell>
          <cell r="R770">
            <v>22</v>
          </cell>
          <cell r="S770">
            <v>22</v>
          </cell>
          <cell r="T770">
            <v>18</v>
          </cell>
          <cell r="U770">
            <v>8</v>
          </cell>
          <cell r="V770" t="str">
            <v>CN</v>
          </cell>
          <cell r="W770" t="str">
            <v>Compliant</v>
          </cell>
          <cell r="Y770">
            <v>18</v>
          </cell>
        </row>
        <row r="771">
          <cell r="A771" t="str">
            <v>NCDI1000</v>
          </cell>
          <cell r="B771" t="str">
            <v>Crown</v>
          </cell>
          <cell r="C771" t="str">
            <v>CDi Series</v>
          </cell>
          <cell r="D771" t="str">
            <v>CDi1000</v>
          </cell>
          <cell r="E771" t="str">
            <v>CDI</v>
          </cell>
          <cell r="H771" t="str">
            <v>2X500W Power Amplifier</v>
          </cell>
          <cell r="I771" t="str">
            <v>Two-channel, 500W @ 4Ω, 70V/100V/140V Power Amplifier</v>
          </cell>
          <cell r="J771">
            <v>1750</v>
          </cell>
          <cell r="K771">
            <v>1750</v>
          </cell>
          <cell r="L771">
            <v>807.33</v>
          </cell>
          <cell r="O771">
            <v>1</v>
          </cell>
          <cell r="P771">
            <v>691991013720</v>
          </cell>
          <cell r="R771">
            <v>22.93</v>
          </cell>
          <cell r="S771">
            <v>22.44</v>
          </cell>
          <cell r="T771">
            <v>19.690000000000001</v>
          </cell>
          <cell r="U771">
            <v>7.09</v>
          </cell>
          <cell r="V771" t="str">
            <v>CN</v>
          </cell>
          <cell r="W771" t="str">
            <v>Non Compliant</v>
          </cell>
          <cell r="Y771">
            <v>19</v>
          </cell>
        </row>
        <row r="772">
          <cell r="A772" t="str">
            <v>NCDI2000</v>
          </cell>
          <cell r="B772" t="str">
            <v>Crown</v>
          </cell>
          <cell r="C772" t="str">
            <v>CDi Series</v>
          </cell>
          <cell r="D772" t="str">
            <v>CDi2000</v>
          </cell>
          <cell r="E772" t="str">
            <v>CDI</v>
          </cell>
          <cell r="H772" t="str">
            <v>2X800W Power Amplifier</v>
          </cell>
          <cell r="I772" t="str">
            <v>Two-channel, 800W @ 4Ω, 70V/100V/140V Power Amplifier</v>
          </cell>
          <cell r="J772">
            <v>2400</v>
          </cell>
          <cell r="K772">
            <v>2400</v>
          </cell>
          <cell r="L772">
            <v>1155.29</v>
          </cell>
          <cell r="O772">
            <v>1</v>
          </cell>
          <cell r="P772">
            <v>691991013737</v>
          </cell>
          <cell r="R772">
            <v>24.03</v>
          </cell>
          <cell r="S772">
            <v>22.44</v>
          </cell>
          <cell r="T772">
            <v>19.690000000000001</v>
          </cell>
          <cell r="U772">
            <v>7.09</v>
          </cell>
          <cell r="V772" t="str">
            <v>CN</v>
          </cell>
          <cell r="W772" t="str">
            <v>Non Compliant</v>
          </cell>
          <cell r="Y772">
            <v>20</v>
          </cell>
        </row>
        <row r="773">
          <cell r="A773" t="str">
            <v>NCDI4000</v>
          </cell>
          <cell r="B773" t="str">
            <v>Crown</v>
          </cell>
          <cell r="C773" t="str">
            <v>CDi Series</v>
          </cell>
          <cell r="D773" t="str">
            <v>CDi4000</v>
          </cell>
          <cell r="E773" t="str">
            <v>CDI</v>
          </cell>
          <cell r="H773" t="str">
            <v>2X1200W Power Amplifier</v>
          </cell>
          <cell r="I773" t="str">
            <v>Two-channel, 1200W @ 4Ω, 70V/100V/140V Power Amplifier</v>
          </cell>
          <cell r="J773">
            <v>3350</v>
          </cell>
          <cell r="K773">
            <v>3350</v>
          </cell>
          <cell r="L773">
            <v>1407.45</v>
          </cell>
          <cell r="O773">
            <v>1</v>
          </cell>
          <cell r="P773">
            <v>691991013744</v>
          </cell>
          <cell r="R773">
            <v>24.03</v>
          </cell>
          <cell r="S773">
            <v>22.44</v>
          </cell>
          <cell r="T773">
            <v>19.690000000000001</v>
          </cell>
          <cell r="U773">
            <v>7.09</v>
          </cell>
          <cell r="V773" t="str">
            <v>CN</v>
          </cell>
          <cell r="W773" t="str">
            <v>Non Compliant</v>
          </cell>
          <cell r="Y773">
            <v>21</v>
          </cell>
        </row>
        <row r="774">
          <cell r="A774" t="str">
            <v>NCDI6000</v>
          </cell>
          <cell r="B774" t="str">
            <v>Crown</v>
          </cell>
          <cell r="C774" t="str">
            <v>CDi Series</v>
          </cell>
          <cell r="D774" t="str">
            <v>CDi6000</v>
          </cell>
          <cell r="E774" t="str">
            <v>CDI</v>
          </cell>
          <cell r="H774" t="str">
            <v>2X2100W Power Amplifier</v>
          </cell>
          <cell r="I774" t="str">
            <v>Two-channel, 2100W @ 4Ω, 70V/100V/140V Power Amplifier</v>
          </cell>
          <cell r="J774">
            <v>5335</v>
          </cell>
          <cell r="K774">
            <v>5335</v>
          </cell>
          <cell r="L774">
            <v>2380.77</v>
          </cell>
          <cell r="O774">
            <v>1</v>
          </cell>
          <cell r="P774">
            <v>691991013751</v>
          </cell>
          <cell r="R774">
            <v>28</v>
          </cell>
          <cell r="S774">
            <v>22</v>
          </cell>
          <cell r="T774">
            <v>22.5</v>
          </cell>
          <cell r="U774">
            <v>7</v>
          </cell>
          <cell r="V774" t="str">
            <v>CN</v>
          </cell>
          <cell r="W774" t="str">
            <v>Non Compliant</v>
          </cell>
          <cell r="Y774">
            <v>22</v>
          </cell>
        </row>
        <row r="775">
          <cell r="A775" t="str">
            <v>NCT4150A-U-US</v>
          </cell>
          <cell r="B775" t="str">
            <v>Crown</v>
          </cell>
          <cell r="C775" t="str">
            <v>CT Series</v>
          </cell>
          <cell r="D775" t="str">
            <v>CT4150</v>
          </cell>
          <cell r="E775" t="str">
            <v>CT</v>
          </cell>
          <cell r="H775" t="str">
            <v>Four channel, 125W @ 4/8Ω Power Amp</v>
          </cell>
          <cell r="I775" t="str">
            <v>Crown ComTech DriveCore CT4150, Four channel, 125W @ 4/8Ω Power Amp</v>
          </cell>
          <cell r="J775">
            <v>2085</v>
          </cell>
          <cell r="K775">
            <v>2085</v>
          </cell>
          <cell r="L775">
            <v>1013.26</v>
          </cell>
          <cell r="O775">
            <v>1</v>
          </cell>
          <cell r="P775">
            <v>871015004679</v>
          </cell>
          <cell r="R775">
            <v>11</v>
          </cell>
          <cell r="S775">
            <v>21.5</v>
          </cell>
          <cell r="T775">
            <v>21</v>
          </cell>
          <cell r="U775">
            <v>5</v>
          </cell>
          <cell r="V775" t="str">
            <v>CN</v>
          </cell>
          <cell r="W775" t="str">
            <v>Non Compliant</v>
          </cell>
          <cell r="X775" t="str">
            <v>http://www.crownaudio.com/en/products/ct-4150</v>
          </cell>
          <cell r="Y775">
            <v>23</v>
          </cell>
        </row>
        <row r="776">
          <cell r="A776" t="str">
            <v>NCT475A-U-US</v>
          </cell>
          <cell r="B776" t="str">
            <v>Crown</v>
          </cell>
          <cell r="C776" t="str">
            <v>CT Series</v>
          </cell>
          <cell r="D776" t="str">
            <v>CT475</v>
          </cell>
          <cell r="E776" t="str">
            <v>CT</v>
          </cell>
          <cell r="H776" t="str">
            <v>Four channel, 75W @ 4/8Ω Power Amp</v>
          </cell>
          <cell r="I776" t="str">
            <v>Crown ComTech DriveCore CT475, Four channel, 75W @ 4/8Ω Power Amp</v>
          </cell>
          <cell r="J776">
            <v>1535</v>
          </cell>
          <cell r="K776">
            <v>1535</v>
          </cell>
          <cell r="L776">
            <v>832.75</v>
          </cell>
          <cell r="O776">
            <v>1</v>
          </cell>
          <cell r="P776">
            <v>871015004754</v>
          </cell>
          <cell r="R776">
            <v>11</v>
          </cell>
          <cell r="S776">
            <v>21.5</v>
          </cell>
          <cell r="T776">
            <v>21</v>
          </cell>
          <cell r="U776">
            <v>5</v>
          </cell>
          <cell r="V776" t="str">
            <v>CN</v>
          </cell>
          <cell r="W776" t="str">
            <v>Non Compliant</v>
          </cell>
          <cell r="X776" t="str">
            <v>http://www.crownaudio.com/en/products/ct-475</v>
          </cell>
          <cell r="Y776">
            <v>24</v>
          </cell>
        </row>
        <row r="777">
          <cell r="A777" t="str">
            <v>NCT8150A-U-US</v>
          </cell>
          <cell r="B777" t="str">
            <v>Crown</v>
          </cell>
          <cell r="C777" t="str">
            <v>CT Series</v>
          </cell>
          <cell r="D777" t="str">
            <v>CT8150</v>
          </cell>
          <cell r="E777" t="str">
            <v>CT</v>
          </cell>
          <cell r="H777" t="str">
            <v>Eight channel, 125W @ 4/8Ω Power Amp</v>
          </cell>
          <cell r="I777" t="str">
            <v>Crown ComTech DriveCore CT8150, Eight channel, 125W @ 4/8Ω Power Amp</v>
          </cell>
          <cell r="J777">
            <v>3605</v>
          </cell>
          <cell r="K777">
            <v>3605</v>
          </cell>
          <cell r="L777">
            <v>1761.43</v>
          </cell>
          <cell r="O777">
            <v>1</v>
          </cell>
          <cell r="P777">
            <v>871015004839</v>
          </cell>
          <cell r="R777">
            <v>11</v>
          </cell>
          <cell r="S777">
            <v>21.5</v>
          </cell>
          <cell r="T777">
            <v>21</v>
          </cell>
          <cell r="U777">
            <v>5</v>
          </cell>
          <cell r="V777" t="str">
            <v>CN</v>
          </cell>
          <cell r="W777" t="str">
            <v>Non Compliant</v>
          </cell>
          <cell r="X777" t="str">
            <v>http://www.crownaudio.com/en/products/ct-8150</v>
          </cell>
          <cell r="Y777">
            <v>25</v>
          </cell>
        </row>
        <row r="778">
          <cell r="A778" t="str">
            <v>NCT875A-U-US</v>
          </cell>
          <cell r="B778" t="str">
            <v>Crown</v>
          </cell>
          <cell r="C778" t="str">
            <v>CT Series</v>
          </cell>
          <cell r="D778" t="str">
            <v>CT875</v>
          </cell>
          <cell r="E778" t="str">
            <v>CT</v>
          </cell>
          <cell r="H778" t="str">
            <v>Eight channel, 75W @ 4/8Ω Power Amp</v>
          </cell>
          <cell r="I778" t="str">
            <v>Crown ComTech DriveCore CT875, Eight channel, 75W @ 4/8Ω Power Amp</v>
          </cell>
          <cell r="J778">
            <v>2645</v>
          </cell>
          <cell r="K778">
            <v>2645</v>
          </cell>
          <cell r="L778">
            <v>1289.46</v>
          </cell>
          <cell r="O778">
            <v>1</v>
          </cell>
          <cell r="P778">
            <v>871015004914</v>
          </cell>
          <cell r="R778">
            <v>11</v>
          </cell>
          <cell r="S778">
            <v>21.5</v>
          </cell>
          <cell r="T778">
            <v>21</v>
          </cell>
          <cell r="U778">
            <v>5</v>
          </cell>
          <cell r="V778" t="str">
            <v>CN</v>
          </cell>
          <cell r="W778" t="str">
            <v>Non Compliant</v>
          </cell>
          <cell r="X778" t="str">
            <v>http://www.crownaudio.com/en/products/ct-875</v>
          </cell>
          <cell r="Y778">
            <v>26</v>
          </cell>
        </row>
        <row r="779">
          <cell r="A779" t="str">
            <v>CRN-CTD-2125-US</v>
          </cell>
          <cell r="B779" t="str">
            <v>Crown</v>
          </cell>
          <cell r="C779" t="str">
            <v>Install Amplifier</v>
          </cell>
          <cell r="D779" t="str">
            <v>CRN-CTD-2125-US</v>
          </cell>
          <cell r="E779" t="str">
            <v>CRN-CTD</v>
          </cell>
          <cell r="H779" t="str">
            <v>CT 2X125W DANTE AMP US VER</v>
          </cell>
          <cell r="I779" t="str">
            <v>CT 2X125W DANTE AMP US VER</v>
          </cell>
          <cell r="O779">
            <v>1</v>
          </cell>
          <cell r="P779">
            <v>691991044397</v>
          </cell>
          <cell r="R779">
            <v>8.3800000000000008</v>
          </cell>
          <cell r="S779">
            <v>18.46</v>
          </cell>
          <cell r="T779">
            <v>10.63</v>
          </cell>
          <cell r="U779">
            <v>3.94</v>
          </cell>
          <cell r="V779" t="str">
            <v>TH</v>
          </cell>
          <cell r="X779" t="str">
            <v>https://www.crownaudio.com/en/products/ctd-2125</v>
          </cell>
          <cell r="Y779">
            <v>27</v>
          </cell>
        </row>
        <row r="780">
          <cell r="A780" t="str">
            <v>CRN-CTD-4125-US</v>
          </cell>
          <cell r="B780" t="str">
            <v>Crown</v>
          </cell>
          <cell r="C780" t="str">
            <v>Install Amplifier</v>
          </cell>
          <cell r="D780" t="str">
            <v>CRN-CTD-4125-US</v>
          </cell>
          <cell r="E780" t="str">
            <v>CRN-CTD</v>
          </cell>
          <cell r="H780" t="str">
            <v>CT 4X125W DANTE AMP US VER</v>
          </cell>
          <cell r="I780" t="str">
            <v>CT 4X125W DANTE AMP US VER</v>
          </cell>
          <cell r="O780">
            <v>1</v>
          </cell>
          <cell r="P780">
            <v>691991044359</v>
          </cell>
          <cell r="R780">
            <v>9.0399999999999991</v>
          </cell>
          <cell r="S780">
            <v>18.46</v>
          </cell>
          <cell r="T780">
            <v>10.63</v>
          </cell>
          <cell r="U780">
            <v>3.94</v>
          </cell>
          <cell r="V780" t="str">
            <v>TH</v>
          </cell>
          <cell r="X780" t="str">
            <v>https://www.crownaudio.com/en/products/ctd-4125</v>
          </cell>
          <cell r="Y780">
            <v>28</v>
          </cell>
        </row>
        <row r="781">
          <cell r="A781" t="str">
            <v>CRN-CTD-8125-US</v>
          </cell>
          <cell r="B781" t="str">
            <v>Crown</v>
          </cell>
          <cell r="C781" t="str">
            <v>Install Amplifier</v>
          </cell>
          <cell r="D781" t="str">
            <v>CRN-CTD-8125-US</v>
          </cell>
          <cell r="E781" t="str">
            <v>CRN-CTD</v>
          </cell>
          <cell r="H781" t="str">
            <v>CT 8X125W DANTE AMP US VER</v>
          </cell>
          <cell r="I781" t="str">
            <v>CT 8X125W DANTE AMP US VER</v>
          </cell>
          <cell r="O781">
            <v>1</v>
          </cell>
          <cell r="P781">
            <v>691991044311</v>
          </cell>
          <cell r="R781">
            <v>15.87</v>
          </cell>
          <cell r="S781">
            <v>20.94</v>
          </cell>
          <cell r="T781">
            <v>20.87</v>
          </cell>
          <cell r="U781">
            <v>3.86</v>
          </cell>
          <cell r="V781" t="str">
            <v>TH</v>
          </cell>
          <cell r="X781" t="str">
            <v>https://www.crownaudio.com/en/products/ctd-8125</v>
          </cell>
          <cell r="Y781">
            <v>29</v>
          </cell>
        </row>
        <row r="782">
          <cell r="A782" t="str">
            <v>DCI2X1250-U-USFX</v>
          </cell>
          <cell r="B782" t="str">
            <v>Crown</v>
          </cell>
          <cell r="C782" t="str">
            <v>DriveCore Install Analog Series</v>
          </cell>
          <cell r="D782" t="str">
            <v>DCI2X1250</v>
          </cell>
          <cell r="E782" t="str">
            <v>DCI</v>
          </cell>
          <cell r="F782" t="str">
            <v/>
          </cell>
          <cell r="H782" t="str">
            <v>DCI2X1250 ANALOG</v>
          </cell>
          <cell r="I782" t="str">
            <v xml:space="preserve">Two-channel, Analog Power Amplifier, 1250W @ 4Ω, 70V/100V </v>
          </cell>
          <cell r="J782">
            <v>3700</v>
          </cell>
          <cell r="K782">
            <v>3700</v>
          </cell>
          <cell r="L782">
            <v>1850</v>
          </cell>
          <cell r="O782">
            <v>1</v>
          </cell>
          <cell r="P782">
            <v>691991008153</v>
          </cell>
          <cell r="R782" t="str">
            <v/>
          </cell>
          <cell r="S782" t="str">
            <v/>
          </cell>
          <cell r="T782" t="str">
            <v/>
          </cell>
          <cell r="U782" t="str">
            <v/>
          </cell>
          <cell r="V782" t="str">
            <v>MX</v>
          </cell>
          <cell r="W782" t="str">
            <v>Compliant</v>
          </cell>
          <cell r="X782" t="str">
            <v>https://www.crownaudio.com/en/products/dci-2-1250</v>
          </cell>
          <cell r="Y782">
            <v>30</v>
          </cell>
        </row>
        <row r="783">
          <cell r="A783" t="str">
            <v>DCI2X300-U-USFX</v>
          </cell>
          <cell r="B783" t="str">
            <v>Crown</v>
          </cell>
          <cell r="C783" t="str">
            <v>DriveCore Install Analog Series</v>
          </cell>
          <cell r="D783" t="str">
            <v>DCI2X300</v>
          </cell>
          <cell r="E783" t="str">
            <v>DCI</v>
          </cell>
          <cell r="F783" t="str">
            <v/>
          </cell>
          <cell r="H783" t="str">
            <v>DCI2X300 ANALOG</v>
          </cell>
          <cell r="I783" t="str">
            <v xml:space="preserve">Two-channel, Analog Power Amplifier, 300W @ 4Ω, 70V/100V </v>
          </cell>
          <cell r="J783">
            <v>1669</v>
          </cell>
          <cell r="K783">
            <v>1669</v>
          </cell>
          <cell r="L783">
            <v>834.5</v>
          </cell>
          <cell r="O783">
            <v>1</v>
          </cell>
          <cell r="P783">
            <v>691991008771</v>
          </cell>
          <cell r="R783" t="str">
            <v/>
          </cell>
          <cell r="S783" t="str">
            <v/>
          </cell>
          <cell r="T783" t="str">
            <v/>
          </cell>
          <cell r="U783" t="str">
            <v/>
          </cell>
          <cell r="V783" t="str">
            <v>MX</v>
          </cell>
          <cell r="W783" t="str">
            <v>Compliant</v>
          </cell>
          <cell r="X783" t="str">
            <v>https://www.crownaudio.com/en/products/dci-2-300</v>
          </cell>
          <cell r="Y783">
            <v>31</v>
          </cell>
        </row>
        <row r="784">
          <cell r="A784" t="str">
            <v>DCI2X600-U-USFX</v>
          </cell>
          <cell r="B784" t="str">
            <v>Crown</v>
          </cell>
          <cell r="C784" t="str">
            <v>DriveCore Install Analog Series</v>
          </cell>
          <cell r="D784" t="str">
            <v>DCI2X600</v>
          </cell>
          <cell r="E784" t="str">
            <v>DCI</v>
          </cell>
          <cell r="F784" t="str">
            <v/>
          </cell>
          <cell r="H784" t="str">
            <v>DCI2X600 ANALOG</v>
          </cell>
          <cell r="I784" t="str">
            <v xml:space="preserve">Two-channel, Analog Power Amplifier, 600W @ 4Ω, 70V/100V </v>
          </cell>
          <cell r="J784">
            <v>2480</v>
          </cell>
          <cell r="K784">
            <v>2480</v>
          </cell>
          <cell r="L784">
            <v>1240</v>
          </cell>
          <cell r="O784">
            <v>1</v>
          </cell>
          <cell r="P784">
            <v>691991008979</v>
          </cell>
          <cell r="R784" t="str">
            <v/>
          </cell>
          <cell r="S784" t="str">
            <v/>
          </cell>
          <cell r="T784" t="str">
            <v/>
          </cell>
          <cell r="U784" t="str">
            <v/>
          </cell>
          <cell r="V784" t="str">
            <v>MX</v>
          </cell>
          <cell r="W784" t="str">
            <v>Compliant</v>
          </cell>
          <cell r="X784" t="str">
            <v>https://www.crownaudio.com/en/products/dci-2-600</v>
          </cell>
          <cell r="Y784">
            <v>32</v>
          </cell>
        </row>
        <row r="785">
          <cell r="A785" t="str">
            <v>DCI4X1250-U-USFX</v>
          </cell>
          <cell r="B785" t="str">
            <v>Crown</v>
          </cell>
          <cell r="C785" t="str">
            <v>DriveCore Install Analog Series</v>
          </cell>
          <cell r="D785" t="str">
            <v>DCI4X1250</v>
          </cell>
          <cell r="E785" t="str">
            <v>DCI</v>
          </cell>
          <cell r="F785" t="str">
            <v/>
          </cell>
          <cell r="H785" t="str">
            <v>DCI4X1250 ANALOG</v>
          </cell>
          <cell r="I785" t="str">
            <v xml:space="preserve">Four-channel, Analog Power Amplifier, 1250W @ 4Ω, 70V/100V </v>
          </cell>
          <cell r="J785">
            <v>5880</v>
          </cell>
          <cell r="K785">
            <v>5880</v>
          </cell>
          <cell r="L785">
            <v>2940</v>
          </cell>
          <cell r="O785">
            <v>1</v>
          </cell>
          <cell r="P785">
            <v>691991009389</v>
          </cell>
          <cell r="R785" t="str">
            <v/>
          </cell>
          <cell r="S785" t="str">
            <v/>
          </cell>
          <cell r="T785" t="str">
            <v/>
          </cell>
          <cell r="U785" t="str">
            <v/>
          </cell>
          <cell r="V785" t="str">
            <v>MX</v>
          </cell>
          <cell r="W785" t="str">
            <v>Compliant</v>
          </cell>
          <cell r="X785" t="str">
            <v>https://www.crownaudio.com/en/products/dci-4-1250</v>
          </cell>
          <cell r="Y785">
            <v>33</v>
          </cell>
        </row>
        <row r="786">
          <cell r="A786" t="str">
            <v>DCI4x300-U-USFX</v>
          </cell>
          <cell r="B786" t="str">
            <v>Crown</v>
          </cell>
          <cell r="C786" t="str">
            <v>DriveCore Install Analog Series</v>
          </cell>
          <cell r="D786" t="str">
            <v>DCI4X300</v>
          </cell>
          <cell r="E786" t="str">
            <v>DCI</v>
          </cell>
          <cell r="F786" t="str">
            <v/>
          </cell>
          <cell r="H786" t="str">
            <v>DCI4X300 ANALOG</v>
          </cell>
          <cell r="I786" t="str">
            <v xml:space="preserve">Four-channel, Analog Power Amplifier, 300W @ 4Ω, 70V/100V </v>
          </cell>
          <cell r="J786">
            <v>2730</v>
          </cell>
          <cell r="K786">
            <v>2730</v>
          </cell>
          <cell r="L786">
            <v>1365</v>
          </cell>
          <cell r="O786">
            <v>1</v>
          </cell>
          <cell r="P786">
            <v>691991008719</v>
          </cell>
          <cell r="R786" t="str">
            <v/>
          </cell>
          <cell r="S786" t="str">
            <v/>
          </cell>
          <cell r="T786" t="str">
            <v/>
          </cell>
          <cell r="U786" t="str">
            <v/>
          </cell>
          <cell r="V786" t="str">
            <v>MX</v>
          </cell>
          <cell r="W786" t="str">
            <v>Compliant</v>
          </cell>
          <cell r="X786" t="str">
            <v>https://www.crownaudio.com/en/products/dci-4-300</v>
          </cell>
          <cell r="Y786">
            <v>34</v>
          </cell>
        </row>
        <row r="787">
          <cell r="A787" t="str">
            <v>DCI4X600-U-USFX</v>
          </cell>
          <cell r="B787" t="str">
            <v>Crown</v>
          </cell>
          <cell r="C787" t="str">
            <v>DriveCore Install Analog Series</v>
          </cell>
          <cell r="D787" t="str">
            <v>DCI4X600</v>
          </cell>
          <cell r="E787" t="str">
            <v>DCI</v>
          </cell>
          <cell r="F787" t="str">
            <v/>
          </cell>
          <cell r="H787" t="str">
            <v>DCI4X600 ANALOG</v>
          </cell>
          <cell r="I787" t="str">
            <v xml:space="preserve">Four-channel, Analog Power Amplifier, 600W @ 4Ω, 70V/100V </v>
          </cell>
          <cell r="J787">
            <v>4069</v>
          </cell>
          <cell r="K787">
            <v>4069</v>
          </cell>
          <cell r="L787">
            <v>2034.5</v>
          </cell>
          <cell r="O787">
            <v>1</v>
          </cell>
          <cell r="P787">
            <v>691991008351</v>
          </cell>
          <cell r="R787" t="str">
            <v/>
          </cell>
          <cell r="S787" t="str">
            <v/>
          </cell>
          <cell r="T787" t="str">
            <v/>
          </cell>
          <cell r="U787" t="str">
            <v/>
          </cell>
          <cell r="V787" t="str">
            <v>MX</v>
          </cell>
          <cell r="W787" t="str">
            <v>Compliant</v>
          </cell>
          <cell r="X787" t="str">
            <v>https://www.crownaudio.com/en/products/dci-4-600</v>
          </cell>
          <cell r="Y787">
            <v>35</v>
          </cell>
        </row>
        <row r="788">
          <cell r="A788" t="str">
            <v>DCI8X300-U-USFX</v>
          </cell>
          <cell r="B788" t="str">
            <v>Crown</v>
          </cell>
          <cell r="C788" t="str">
            <v>DriveCore Install Analog Series</v>
          </cell>
          <cell r="D788" t="str">
            <v>DCI8X300</v>
          </cell>
          <cell r="E788" t="str">
            <v>DCI</v>
          </cell>
          <cell r="F788" t="str">
            <v/>
          </cell>
          <cell r="H788" t="str">
            <v>DCI8X300 ANALOG</v>
          </cell>
          <cell r="I788" t="str">
            <v xml:space="preserve">Eight-channel, Analog Power Amplifier, 300W @ 4Ω, 70V/100V </v>
          </cell>
          <cell r="J788">
            <v>5410</v>
          </cell>
          <cell r="K788">
            <v>5410</v>
          </cell>
          <cell r="L788">
            <v>2705</v>
          </cell>
          <cell r="O788">
            <v>1</v>
          </cell>
          <cell r="P788">
            <v>691991008856</v>
          </cell>
          <cell r="R788" t="str">
            <v/>
          </cell>
          <cell r="S788" t="str">
            <v/>
          </cell>
          <cell r="T788" t="str">
            <v/>
          </cell>
          <cell r="U788" t="str">
            <v/>
          </cell>
          <cell r="V788" t="str">
            <v>MX</v>
          </cell>
          <cell r="W788" t="str">
            <v>Compliant</v>
          </cell>
          <cell r="X788" t="str">
            <v>https://www.crownaudio.com/en/products/dci-8-300</v>
          </cell>
          <cell r="Y788">
            <v>36</v>
          </cell>
        </row>
        <row r="789">
          <cell r="A789" t="str">
            <v>DCI8X600-U-USFX</v>
          </cell>
          <cell r="B789" t="str">
            <v>Crown</v>
          </cell>
          <cell r="C789" t="str">
            <v>DriveCore Install Analog Series</v>
          </cell>
          <cell r="D789" t="str">
            <v>DCI8X600</v>
          </cell>
          <cell r="E789" t="str">
            <v>DCI</v>
          </cell>
          <cell r="F789" t="str">
            <v/>
          </cell>
          <cell r="H789" t="str">
            <v>DCI8X600 ANALOG</v>
          </cell>
          <cell r="I789" t="str">
            <v xml:space="preserve">Eight-channel, Analog Power Amplifier, 600W @ 4Ω, 70V/100V </v>
          </cell>
          <cell r="J789">
            <v>8120</v>
          </cell>
          <cell r="K789">
            <v>8120</v>
          </cell>
          <cell r="L789">
            <v>4060</v>
          </cell>
          <cell r="O789">
            <v>1</v>
          </cell>
          <cell r="P789">
            <v>691991009563</v>
          </cell>
          <cell r="R789" t="str">
            <v/>
          </cell>
          <cell r="S789" t="str">
            <v/>
          </cell>
          <cell r="T789" t="str">
            <v/>
          </cell>
          <cell r="U789" t="str">
            <v/>
          </cell>
          <cell r="V789" t="str">
            <v>MX</v>
          </cell>
          <cell r="W789" t="str">
            <v>Compliant</v>
          </cell>
          <cell r="X789" t="str">
            <v>https://www.crownaudio.com/en/products/dci-8-600</v>
          </cell>
          <cell r="Y789">
            <v>37</v>
          </cell>
        </row>
        <row r="790">
          <cell r="A790" t="str">
            <v>DCI4X1250DA-U-USFX</v>
          </cell>
          <cell r="B790" t="str">
            <v>Crown</v>
          </cell>
          <cell r="C790" t="str">
            <v>DriveCore Install DA Series</v>
          </cell>
          <cell r="D790" t="str">
            <v>DCI4X1250DA</v>
          </cell>
          <cell r="E790" t="str">
            <v>DCI</v>
          </cell>
          <cell r="F790" t="str">
            <v/>
          </cell>
          <cell r="H790" t="str">
            <v>DCI4X1250 DANTE</v>
          </cell>
          <cell r="I790" t="str">
            <v>Four-channel, DSP based Power Amplifier, 1250W @ 4Ω, 70V/100V with Dante™ / AES67 Networked Audio</v>
          </cell>
          <cell r="J790">
            <v>6890</v>
          </cell>
          <cell r="K790">
            <v>6890</v>
          </cell>
          <cell r="L790">
            <v>3445</v>
          </cell>
          <cell r="O790">
            <v>1</v>
          </cell>
          <cell r="P790">
            <v>691991009945</v>
          </cell>
          <cell r="R790" t="str">
            <v/>
          </cell>
          <cell r="S790" t="str">
            <v/>
          </cell>
          <cell r="T790" t="str">
            <v/>
          </cell>
          <cell r="U790" t="str">
            <v/>
          </cell>
          <cell r="V790" t="str">
            <v>MX</v>
          </cell>
          <cell r="W790" t="str">
            <v>Compliant</v>
          </cell>
          <cell r="X790" t="str">
            <v>https://www.crownaudio.com/en/products/dci-4-1250da</v>
          </cell>
          <cell r="Y790">
            <v>38</v>
          </cell>
        </row>
        <row r="791">
          <cell r="A791" t="str">
            <v>DCI4X300DA-U-USFX</v>
          </cell>
          <cell r="B791" t="str">
            <v>Crown</v>
          </cell>
          <cell r="C791" t="str">
            <v>DriveCore Install DA Series</v>
          </cell>
          <cell r="D791" t="str">
            <v>DCI4X300DA</v>
          </cell>
          <cell r="E791" t="str">
            <v>DCI</v>
          </cell>
          <cell r="F791" t="str">
            <v/>
          </cell>
          <cell r="H791" t="str">
            <v>DCI4X300 DANTE</v>
          </cell>
          <cell r="I791" t="str">
            <v>Four-channel, DSP based Power Amplifier, 300W @ 4Ω, 70V/100V with Dante™ / AES67 Networked Audio</v>
          </cell>
          <cell r="J791">
            <v>3760</v>
          </cell>
          <cell r="K791">
            <v>3760</v>
          </cell>
          <cell r="L791">
            <v>1880</v>
          </cell>
          <cell r="O791">
            <v>1</v>
          </cell>
          <cell r="P791">
            <v>691991010071</v>
          </cell>
          <cell r="R791" t="str">
            <v/>
          </cell>
          <cell r="S791" t="str">
            <v/>
          </cell>
          <cell r="T791" t="str">
            <v/>
          </cell>
          <cell r="U791" t="str">
            <v/>
          </cell>
          <cell r="V791" t="str">
            <v>MX</v>
          </cell>
          <cell r="W791" t="str">
            <v>Compliant</v>
          </cell>
          <cell r="X791" t="str">
            <v>https://www.crownaudio.com/en/products/dci-4-300da</v>
          </cell>
          <cell r="Y791">
            <v>39</v>
          </cell>
        </row>
        <row r="792">
          <cell r="A792" t="str">
            <v>DCI4X600DA-U-USFX</v>
          </cell>
          <cell r="B792" t="str">
            <v>Crown</v>
          </cell>
          <cell r="C792" t="str">
            <v>DriveCore Install DA Series</v>
          </cell>
          <cell r="D792" t="str">
            <v>DCI4X600DA</v>
          </cell>
          <cell r="E792" t="str">
            <v>DCI</v>
          </cell>
          <cell r="F792" t="str">
            <v/>
          </cell>
          <cell r="H792" t="str">
            <v>DCI4X600 DANTE</v>
          </cell>
          <cell r="I792" t="str">
            <v>Four-channel, DSP based Power Amplifier, 600W @ 4Ω, 70V/100V with Dante™ / AES67 Networked Audio</v>
          </cell>
          <cell r="J792">
            <v>5250</v>
          </cell>
          <cell r="K792">
            <v>5250</v>
          </cell>
          <cell r="L792">
            <v>2625</v>
          </cell>
          <cell r="O792">
            <v>1</v>
          </cell>
          <cell r="P792">
            <v>691991010132</v>
          </cell>
          <cell r="R792" t="str">
            <v/>
          </cell>
          <cell r="S792" t="str">
            <v/>
          </cell>
          <cell r="T792" t="str">
            <v/>
          </cell>
          <cell r="U792" t="str">
            <v/>
          </cell>
          <cell r="V792" t="str">
            <v>MX</v>
          </cell>
          <cell r="W792" t="str">
            <v>Compliant</v>
          </cell>
          <cell r="X792" t="str">
            <v>https://www.crownaudio.com/en/products/dci-4-600da</v>
          </cell>
          <cell r="Y792">
            <v>40</v>
          </cell>
        </row>
        <row r="793">
          <cell r="A793" t="str">
            <v>DCI8X300DA-U-USFX</v>
          </cell>
          <cell r="B793" t="str">
            <v>Crown</v>
          </cell>
          <cell r="C793" t="str">
            <v>DriveCore Install DA Series</v>
          </cell>
          <cell r="D793" t="str">
            <v>DCI8X300DA</v>
          </cell>
          <cell r="E793" t="str">
            <v>DCI</v>
          </cell>
          <cell r="F793" t="str">
            <v/>
          </cell>
          <cell r="H793" t="str">
            <v>DCI8X300 DANTE</v>
          </cell>
          <cell r="I793" t="str">
            <v>Eight-channel, DSP based Power Amplifier, 300W @ 4Ω, 70V/100V with Dante™ / AES67 Networked Audio</v>
          </cell>
          <cell r="J793">
            <v>7000</v>
          </cell>
          <cell r="K793">
            <v>7000</v>
          </cell>
          <cell r="L793">
            <v>3500</v>
          </cell>
          <cell r="O793">
            <v>1</v>
          </cell>
          <cell r="P793">
            <v>691991010194</v>
          </cell>
          <cell r="R793" t="str">
            <v/>
          </cell>
          <cell r="S793" t="str">
            <v/>
          </cell>
          <cell r="T793" t="str">
            <v/>
          </cell>
          <cell r="U793" t="str">
            <v/>
          </cell>
          <cell r="V793" t="str">
            <v>MX</v>
          </cell>
          <cell r="W793" t="str">
            <v>Compliant</v>
          </cell>
          <cell r="X793" t="str">
            <v>https://www.crownaudio.com/en/products/dci-8-300da</v>
          </cell>
          <cell r="Y793">
            <v>41</v>
          </cell>
        </row>
        <row r="794">
          <cell r="A794" t="str">
            <v>DCI8X600DA-U-USFX</v>
          </cell>
          <cell r="B794" t="str">
            <v>Crown</v>
          </cell>
          <cell r="C794" t="str">
            <v>DriveCore Install DA Series</v>
          </cell>
          <cell r="D794" t="str">
            <v>DCI8X600DA</v>
          </cell>
          <cell r="E794" t="str">
            <v>DCI</v>
          </cell>
          <cell r="F794" t="str">
            <v/>
          </cell>
          <cell r="H794" t="str">
            <v>DCI8X600 DANTE</v>
          </cell>
          <cell r="I794" t="str">
            <v>Eight-channel, DSP based Power Amplifier, 600W @ 4Ω, 70V/100V with Dante™ / AES67 Networked Audio</v>
          </cell>
          <cell r="J794">
            <v>11100</v>
          </cell>
          <cell r="K794">
            <v>11100</v>
          </cell>
          <cell r="L794">
            <v>5550</v>
          </cell>
          <cell r="O794">
            <v>1</v>
          </cell>
          <cell r="P794">
            <v>691991010255</v>
          </cell>
          <cell r="R794" t="str">
            <v/>
          </cell>
          <cell r="S794" t="str">
            <v/>
          </cell>
          <cell r="T794" t="str">
            <v/>
          </cell>
          <cell r="U794" t="str">
            <v/>
          </cell>
          <cell r="V794" t="str">
            <v>MX</v>
          </cell>
          <cell r="W794" t="str">
            <v>Compliant</v>
          </cell>
          <cell r="X794" t="str">
            <v>https://www.crownaudio.com/en/products/dci-8-600da</v>
          </cell>
          <cell r="Y794">
            <v>42</v>
          </cell>
        </row>
        <row r="795">
          <cell r="A795" t="str">
            <v>DCI2X1250N-U-USFX</v>
          </cell>
          <cell r="B795" t="str">
            <v>Crown</v>
          </cell>
          <cell r="C795" t="str">
            <v>DriveCore Install Network Series</v>
          </cell>
          <cell r="D795" t="str">
            <v>DCI2X1250N</v>
          </cell>
          <cell r="E795" t="str">
            <v>DCI</v>
          </cell>
          <cell r="F795" t="str">
            <v/>
          </cell>
          <cell r="H795" t="str">
            <v>DCI2X1250 NETWORK</v>
          </cell>
          <cell r="I795" t="str">
            <v>Two-channel, DSP based Power Amplifier, 1250W @ 4Ω, 70V/100V with BLU link</v>
          </cell>
          <cell r="J795">
            <v>4550</v>
          </cell>
          <cell r="K795">
            <v>4550</v>
          </cell>
          <cell r="L795">
            <v>2275</v>
          </cell>
          <cell r="O795">
            <v>1</v>
          </cell>
          <cell r="P795">
            <v>691991009501</v>
          </cell>
          <cell r="R795" t="str">
            <v/>
          </cell>
          <cell r="S795" t="str">
            <v/>
          </cell>
          <cell r="T795" t="str">
            <v/>
          </cell>
          <cell r="U795" t="str">
            <v/>
          </cell>
          <cell r="V795" t="str">
            <v>MX</v>
          </cell>
          <cell r="W795" t="str">
            <v>Compliant</v>
          </cell>
          <cell r="X795" t="str">
            <v>https://www.crownaudio.com/en/products/dci-2-1250n</v>
          </cell>
          <cell r="Y795">
            <v>43</v>
          </cell>
        </row>
        <row r="796">
          <cell r="A796" t="str">
            <v>DCI2X2400N-U-USFX</v>
          </cell>
          <cell r="B796" t="str">
            <v>Crown</v>
          </cell>
          <cell r="C796" t="str">
            <v>DriveCore Install Network Series</v>
          </cell>
          <cell r="D796" t="str">
            <v>DCI2X2400N</v>
          </cell>
          <cell r="E796" t="str">
            <v>DCI</v>
          </cell>
          <cell r="F796" t="str">
            <v/>
          </cell>
          <cell r="H796" t="str">
            <v>DCI2X2400 NETWORK</v>
          </cell>
          <cell r="I796" t="str">
            <v>Two-channel, DSP based Power Amplifier, 2400W @ 4Ω, 70V/100V with BLU link</v>
          </cell>
          <cell r="J796">
            <v>6880</v>
          </cell>
          <cell r="K796">
            <v>6880</v>
          </cell>
          <cell r="L796">
            <v>3440</v>
          </cell>
          <cell r="O796">
            <v>1</v>
          </cell>
          <cell r="P796">
            <v>691991009624</v>
          </cell>
          <cell r="R796" t="str">
            <v/>
          </cell>
          <cell r="S796" t="str">
            <v/>
          </cell>
          <cell r="T796" t="str">
            <v/>
          </cell>
          <cell r="U796" t="str">
            <v/>
          </cell>
          <cell r="V796" t="str">
            <v>MX</v>
          </cell>
          <cell r="W796" t="str">
            <v>Compliant</v>
          </cell>
          <cell r="X796" t="str">
            <v>https://www.crownaudio.com/en/products/dci-2-2400n</v>
          </cell>
          <cell r="Y796">
            <v>44</v>
          </cell>
        </row>
        <row r="797">
          <cell r="A797" t="str">
            <v>DCI2X300N-U-USFX</v>
          </cell>
          <cell r="B797" t="str">
            <v>Crown</v>
          </cell>
          <cell r="C797" t="str">
            <v>DriveCore Install Network Series</v>
          </cell>
          <cell r="D797" t="str">
            <v>DCI2X300N</v>
          </cell>
          <cell r="E797" t="str">
            <v>DCI</v>
          </cell>
          <cell r="F797" t="str">
            <v/>
          </cell>
          <cell r="H797" t="str">
            <v>DCI2X300 NETWORK</v>
          </cell>
          <cell r="I797" t="str">
            <v>Two-channel, DSP based Power Amplifier, 300W @ 4Ω, 70V/100V with BLU link</v>
          </cell>
          <cell r="J797">
            <v>2215</v>
          </cell>
          <cell r="K797">
            <v>2215</v>
          </cell>
          <cell r="L797">
            <v>1107.5</v>
          </cell>
          <cell r="O797">
            <v>1</v>
          </cell>
          <cell r="P797">
            <v>691991009327</v>
          </cell>
          <cell r="R797" t="str">
            <v/>
          </cell>
          <cell r="S797" t="str">
            <v/>
          </cell>
          <cell r="T797" t="str">
            <v/>
          </cell>
          <cell r="U797" t="str">
            <v/>
          </cell>
          <cell r="V797" t="str">
            <v>MX</v>
          </cell>
          <cell r="W797" t="str">
            <v>Compliant</v>
          </cell>
          <cell r="X797" t="str">
            <v>https://www.crownaudio.com/en/products/dci-2-300n</v>
          </cell>
          <cell r="Y797">
            <v>45</v>
          </cell>
        </row>
        <row r="798">
          <cell r="A798" t="str">
            <v>DCI2X600N-U-USFX</v>
          </cell>
          <cell r="B798" t="str">
            <v>Crown</v>
          </cell>
          <cell r="C798" t="str">
            <v>DriveCore Install Network Series</v>
          </cell>
          <cell r="D798" t="str">
            <v>DCI2X600N</v>
          </cell>
          <cell r="E798" t="str">
            <v>DCI</v>
          </cell>
          <cell r="F798" t="str">
            <v/>
          </cell>
          <cell r="H798" t="str">
            <v>DCI2X600 NETWORK</v>
          </cell>
          <cell r="I798" t="str">
            <v>Two-channel, DSP based Power Amplifier, 600W @ 4Ω, 70V/100V with BLU link</v>
          </cell>
          <cell r="J798">
            <v>3200</v>
          </cell>
          <cell r="K798">
            <v>3200</v>
          </cell>
          <cell r="L798">
            <v>1600</v>
          </cell>
          <cell r="O798">
            <v>1</v>
          </cell>
          <cell r="P798">
            <v>691991009440</v>
          </cell>
          <cell r="R798" t="str">
            <v/>
          </cell>
          <cell r="S798" t="str">
            <v/>
          </cell>
          <cell r="T798" t="str">
            <v/>
          </cell>
          <cell r="U798" t="str">
            <v/>
          </cell>
          <cell r="V798" t="str">
            <v>MX</v>
          </cell>
          <cell r="W798" t="str">
            <v>Compliant</v>
          </cell>
          <cell r="X798" t="str">
            <v>https://www.crownaudio.com/en/products/dci-2-600n</v>
          </cell>
          <cell r="Y798">
            <v>46</v>
          </cell>
        </row>
        <row r="799">
          <cell r="A799" t="str">
            <v>DCI4X1250N-U-USFX</v>
          </cell>
          <cell r="B799" t="str">
            <v>Crown</v>
          </cell>
          <cell r="C799" t="str">
            <v>DriveCore Install Network Series</v>
          </cell>
          <cell r="D799" t="str">
            <v>DCI4X1250N</v>
          </cell>
          <cell r="E799" t="str">
            <v>DCI</v>
          </cell>
          <cell r="F799" t="str">
            <v/>
          </cell>
          <cell r="H799" t="str">
            <v>DCI4X1250 NETWORK</v>
          </cell>
          <cell r="I799" t="str">
            <v>Four-channel, DSP based Power Amplifier, 1250W @ 4Ω, 70V/100V with BLU link</v>
          </cell>
          <cell r="J799">
            <v>6880</v>
          </cell>
          <cell r="K799">
            <v>6880</v>
          </cell>
          <cell r="L799">
            <v>3440</v>
          </cell>
          <cell r="O799">
            <v>1</v>
          </cell>
          <cell r="P799">
            <v>691991008917</v>
          </cell>
          <cell r="R799" t="str">
            <v/>
          </cell>
          <cell r="S799" t="str">
            <v/>
          </cell>
          <cell r="T799" t="str">
            <v/>
          </cell>
          <cell r="U799" t="str">
            <v/>
          </cell>
          <cell r="V799" t="str">
            <v>MX</v>
          </cell>
          <cell r="W799" t="str">
            <v>Compliant</v>
          </cell>
          <cell r="X799" t="str">
            <v>https://www.crownaudio.com/en/products/dci-4-1250n</v>
          </cell>
          <cell r="Y799">
            <v>47</v>
          </cell>
        </row>
        <row r="800">
          <cell r="A800" t="str">
            <v>DCI4X2400N-U-USFX</v>
          </cell>
          <cell r="B800" t="str">
            <v>Crown</v>
          </cell>
          <cell r="C800" t="str">
            <v>DriveCore Install Network Series</v>
          </cell>
          <cell r="D800" t="str">
            <v>DCI4X2400N</v>
          </cell>
          <cell r="E800" t="str">
            <v>DCI</v>
          </cell>
          <cell r="F800" t="str">
            <v/>
          </cell>
          <cell r="H800" t="str">
            <v>DCI4X2400 NETWORK</v>
          </cell>
          <cell r="I800" t="str">
            <v>Four-channel, DSP based Power Amplifier, 2400W @ 4Ω, 70V/100V with BLU link</v>
          </cell>
          <cell r="J800">
            <v>11100</v>
          </cell>
          <cell r="K800">
            <v>11100</v>
          </cell>
          <cell r="L800">
            <v>5550</v>
          </cell>
          <cell r="O800">
            <v>1</v>
          </cell>
          <cell r="P800">
            <v>691991009990</v>
          </cell>
          <cell r="R800" t="str">
            <v/>
          </cell>
          <cell r="S800" t="str">
            <v/>
          </cell>
          <cell r="T800" t="str">
            <v/>
          </cell>
          <cell r="U800" t="str">
            <v/>
          </cell>
          <cell r="V800" t="str">
            <v>MX</v>
          </cell>
          <cell r="W800" t="str">
            <v>Compliant</v>
          </cell>
          <cell r="X800" t="str">
            <v>https://www.crownaudio.com/en/products/dci-4-2400n</v>
          </cell>
          <cell r="Y800">
            <v>48</v>
          </cell>
        </row>
        <row r="801">
          <cell r="A801" t="str">
            <v>DCI4X300N-U-USFX</v>
          </cell>
          <cell r="B801" t="str">
            <v>Crown</v>
          </cell>
          <cell r="C801" t="str">
            <v>DriveCore Install Network Series</v>
          </cell>
          <cell r="D801" t="str">
            <v>DCI4X300N</v>
          </cell>
          <cell r="E801" t="str">
            <v>DCI</v>
          </cell>
          <cell r="F801" t="str">
            <v/>
          </cell>
          <cell r="H801" t="str">
            <v>DCI4X300 NETWORK</v>
          </cell>
          <cell r="I801" t="str">
            <v>Four-channel, DSP based Power Amplifier, 300W @ 4Ω, 70V/100V with BLU link</v>
          </cell>
          <cell r="J801">
            <v>3760</v>
          </cell>
          <cell r="K801">
            <v>3760</v>
          </cell>
          <cell r="L801">
            <v>1880</v>
          </cell>
          <cell r="O801">
            <v>1</v>
          </cell>
          <cell r="P801">
            <v>691991009037</v>
          </cell>
          <cell r="R801" t="str">
            <v/>
          </cell>
          <cell r="S801" t="str">
            <v/>
          </cell>
          <cell r="T801" t="str">
            <v/>
          </cell>
          <cell r="U801" t="str">
            <v/>
          </cell>
          <cell r="V801" t="str">
            <v>MX</v>
          </cell>
          <cell r="W801" t="str">
            <v>Compliant</v>
          </cell>
          <cell r="X801" t="str">
            <v>https://www.crownaudio.com/en/products/dci-4-300n</v>
          </cell>
          <cell r="Y801">
            <v>49</v>
          </cell>
        </row>
        <row r="802">
          <cell r="A802" t="str">
            <v>DCI4X600N-U-USFX</v>
          </cell>
          <cell r="B802" t="str">
            <v>Crown</v>
          </cell>
          <cell r="C802" t="str">
            <v>DriveCore Install Network Series</v>
          </cell>
          <cell r="D802" t="str">
            <v>DCI4X600N</v>
          </cell>
          <cell r="E802" t="str">
            <v>DCI</v>
          </cell>
          <cell r="F802" t="str">
            <v/>
          </cell>
          <cell r="H802" t="str">
            <v>DCI4X600 NETWORK</v>
          </cell>
          <cell r="I802" t="str">
            <v>Four-channel, DSP based Power Amplifier, 600W @ 4Ω, 70V/100V with BLU link</v>
          </cell>
          <cell r="J802">
            <v>5200</v>
          </cell>
          <cell r="K802">
            <v>5200</v>
          </cell>
          <cell r="L802">
            <v>2600</v>
          </cell>
          <cell r="O802">
            <v>1</v>
          </cell>
          <cell r="P802">
            <v>691991009204</v>
          </cell>
          <cell r="R802" t="str">
            <v/>
          </cell>
          <cell r="S802" t="str">
            <v/>
          </cell>
          <cell r="T802" t="str">
            <v/>
          </cell>
          <cell r="U802" t="str">
            <v/>
          </cell>
          <cell r="V802" t="str">
            <v>MX</v>
          </cell>
          <cell r="W802" t="str">
            <v>Compliant</v>
          </cell>
          <cell r="X802" t="str">
            <v>https://www.crownaudio.com/en/products/dci-4-600n</v>
          </cell>
          <cell r="Y802">
            <v>50</v>
          </cell>
        </row>
        <row r="803">
          <cell r="A803" t="str">
            <v>DCI8X300N-U-USFX</v>
          </cell>
          <cell r="B803" t="str">
            <v>Crown</v>
          </cell>
          <cell r="C803" t="str">
            <v>DriveCore Install Network Series</v>
          </cell>
          <cell r="D803" t="str">
            <v>DCI8X300N</v>
          </cell>
          <cell r="E803" t="str">
            <v>DCI</v>
          </cell>
          <cell r="F803" t="str">
            <v/>
          </cell>
          <cell r="H803" t="str">
            <v>DCI8X300 NETWORK</v>
          </cell>
          <cell r="I803" t="str">
            <v>Eight-channel, DSP based Power Amplifier, 300W @ 4Ω, 70V/100V with BLU link</v>
          </cell>
          <cell r="J803">
            <v>6990</v>
          </cell>
          <cell r="K803">
            <v>6990</v>
          </cell>
          <cell r="L803">
            <v>3495</v>
          </cell>
          <cell r="O803">
            <v>1</v>
          </cell>
          <cell r="P803">
            <v>691991008412</v>
          </cell>
          <cell r="R803" t="str">
            <v/>
          </cell>
          <cell r="S803" t="str">
            <v/>
          </cell>
          <cell r="T803" t="str">
            <v/>
          </cell>
          <cell r="U803" t="str">
            <v/>
          </cell>
          <cell r="V803" t="str">
            <v>MX</v>
          </cell>
          <cell r="W803" t="str">
            <v>Compliant</v>
          </cell>
          <cell r="X803" t="str">
            <v>https://www.crownaudio.com/en/products/dci-8-300n</v>
          </cell>
          <cell r="Y803">
            <v>51</v>
          </cell>
        </row>
        <row r="804">
          <cell r="A804" t="str">
            <v>DCI8X600N-U-USFX</v>
          </cell>
          <cell r="B804" t="str">
            <v>Crown</v>
          </cell>
          <cell r="C804" t="str">
            <v>DriveCore Install Network Series</v>
          </cell>
          <cell r="D804" t="str">
            <v>DCI8X600N</v>
          </cell>
          <cell r="E804" t="str">
            <v>DCI</v>
          </cell>
          <cell r="F804" t="str">
            <v/>
          </cell>
          <cell r="H804" t="str">
            <v>DCI8X600 NETWORK</v>
          </cell>
          <cell r="I804" t="str">
            <v>Eight-channel, DSP based Power Amplifier, 600W @ 4Ω, 70V/100V with BLU link</v>
          </cell>
          <cell r="J804">
            <v>11100</v>
          </cell>
          <cell r="K804">
            <v>11100</v>
          </cell>
          <cell r="L804">
            <v>5550</v>
          </cell>
          <cell r="O804">
            <v>1</v>
          </cell>
          <cell r="P804">
            <v>691991009099</v>
          </cell>
          <cell r="R804" t="str">
            <v/>
          </cell>
          <cell r="S804" t="str">
            <v/>
          </cell>
          <cell r="T804" t="str">
            <v/>
          </cell>
          <cell r="U804" t="str">
            <v/>
          </cell>
          <cell r="V804" t="str">
            <v>MX</v>
          </cell>
          <cell r="W804" t="str">
            <v>Compliant</v>
          </cell>
          <cell r="X804" t="str">
            <v>https://www.crownaudio.com/en/products/dci-8-600n</v>
          </cell>
          <cell r="Y804">
            <v>52</v>
          </cell>
        </row>
        <row r="805">
          <cell r="A805" t="str">
            <v>4X3500HDB-U-USFX</v>
          </cell>
          <cell r="B805" t="str">
            <v>Crown</v>
          </cell>
          <cell r="C805" t="str">
            <v>I-Tech HD Series</v>
          </cell>
          <cell r="D805" t="str">
            <v>4X3500HDB</v>
          </cell>
          <cell r="E805" t="str">
            <v>IT</v>
          </cell>
          <cell r="F805" t="str">
            <v>Yes</v>
          </cell>
          <cell r="H805" t="str">
            <v>IT4X3500HD BINDING POST VERSION</v>
          </cell>
          <cell r="I805" t="str">
            <v>Four-channel, DSP based Power Amplifier, 4000W @ 4Ω, BINDING POST VERSION</v>
          </cell>
          <cell r="J805">
            <v>15450</v>
          </cell>
          <cell r="K805">
            <v>15450</v>
          </cell>
          <cell r="L805">
            <v>7725</v>
          </cell>
          <cell r="O805">
            <v>1</v>
          </cell>
          <cell r="P805">
            <v>691991008023</v>
          </cell>
          <cell r="R805" t="str">
            <v/>
          </cell>
          <cell r="S805">
            <v>23</v>
          </cell>
          <cell r="T805">
            <v>23</v>
          </cell>
          <cell r="U805">
            <v>7</v>
          </cell>
          <cell r="V805" t="str">
            <v>MX</v>
          </cell>
          <cell r="W805" t="str">
            <v>Compliant</v>
          </cell>
          <cell r="X805" t="str">
            <v>https://www.crownaudio.com/en/products/i-tech-4x3500hd</v>
          </cell>
          <cell r="Y805">
            <v>53</v>
          </cell>
        </row>
        <row r="806">
          <cell r="A806" t="str">
            <v>4X3500HDS-U-USFX</v>
          </cell>
          <cell r="B806" t="str">
            <v>Crown</v>
          </cell>
          <cell r="C806" t="str">
            <v>I-Tech HD Series</v>
          </cell>
          <cell r="D806" t="str">
            <v>4X3500HDS</v>
          </cell>
          <cell r="E806" t="str">
            <v>IT</v>
          </cell>
          <cell r="F806" t="str">
            <v>Yes</v>
          </cell>
          <cell r="H806" t="str">
            <v>IT4X3500HD SPEAKON VERSION</v>
          </cell>
          <cell r="I806" t="str">
            <v>Four-channel, DSP based Power Amplifier, 4000W @ 4Ω, SPEAKON VERSION</v>
          </cell>
          <cell r="J806">
            <v>15450</v>
          </cell>
          <cell r="K806">
            <v>15450</v>
          </cell>
          <cell r="L806">
            <v>7725</v>
          </cell>
          <cell r="O806">
            <v>1</v>
          </cell>
          <cell r="P806">
            <v>691991008092</v>
          </cell>
          <cell r="R806" t="str">
            <v/>
          </cell>
          <cell r="S806">
            <v>23</v>
          </cell>
          <cell r="T806">
            <v>23</v>
          </cell>
          <cell r="U806">
            <v>7</v>
          </cell>
          <cell r="V806" t="str">
            <v>MX</v>
          </cell>
          <cell r="W806" t="str">
            <v>Compliant</v>
          </cell>
          <cell r="X806" t="str">
            <v>https://www.crownaudio.com/en/products/i-tech-4x3500hd</v>
          </cell>
          <cell r="Y806">
            <v>54</v>
          </cell>
        </row>
        <row r="807">
          <cell r="A807" t="str">
            <v>IT12000HD-U-USFX</v>
          </cell>
          <cell r="B807" t="str">
            <v>Crown</v>
          </cell>
          <cell r="C807" t="str">
            <v>I-Tech HD Series</v>
          </cell>
          <cell r="D807" t="str">
            <v>IT12000HD</v>
          </cell>
          <cell r="E807" t="str">
            <v>IT</v>
          </cell>
          <cell r="F807" t="str">
            <v>Yes</v>
          </cell>
          <cell r="H807" t="str">
            <v>IT12000HD</v>
          </cell>
          <cell r="I807" t="str">
            <v>Two-channel, DSP based Power Amplifier, 4500W @ 4Ω</v>
          </cell>
          <cell r="J807">
            <v>11330</v>
          </cell>
          <cell r="K807">
            <v>11330</v>
          </cell>
          <cell r="L807">
            <v>5665</v>
          </cell>
          <cell r="O807">
            <v>1</v>
          </cell>
          <cell r="P807">
            <v>691991008535</v>
          </cell>
          <cell r="R807" t="str">
            <v/>
          </cell>
          <cell r="S807">
            <v>23</v>
          </cell>
          <cell r="T807">
            <v>23</v>
          </cell>
          <cell r="U807">
            <v>7</v>
          </cell>
          <cell r="V807" t="str">
            <v>MX</v>
          </cell>
          <cell r="W807" t="str">
            <v>Compliant</v>
          </cell>
          <cell r="X807" t="str">
            <v>https://www.crownaudio.com/en/products/i-tech-12000hd</v>
          </cell>
          <cell r="Y807">
            <v>55</v>
          </cell>
        </row>
        <row r="808">
          <cell r="A808" t="str">
            <v>IT5000HD-U-USFX</v>
          </cell>
          <cell r="B808" t="str">
            <v>Crown</v>
          </cell>
          <cell r="C808" t="str">
            <v>I-Tech HD Series</v>
          </cell>
          <cell r="D808" t="str">
            <v>IT5000HD</v>
          </cell>
          <cell r="E808" t="str">
            <v>IT</v>
          </cell>
          <cell r="F808" t="str">
            <v>Yes</v>
          </cell>
          <cell r="H808" t="str">
            <v>IT5000HD</v>
          </cell>
          <cell r="I808" t="str">
            <v>Two-channel, DSP based Power Amplifier, 2500W @ 4Ω</v>
          </cell>
          <cell r="J808">
            <v>7519</v>
          </cell>
          <cell r="K808">
            <v>7519</v>
          </cell>
          <cell r="L808">
            <v>3759.5</v>
          </cell>
          <cell r="O808">
            <v>1</v>
          </cell>
          <cell r="P808">
            <v>691991008597</v>
          </cell>
          <cell r="R808" t="str">
            <v/>
          </cell>
          <cell r="S808">
            <v>23</v>
          </cell>
          <cell r="T808">
            <v>23</v>
          </cell>
          <cell r="U808">
            <v>7</v>
          </cell>
          <cell r="V808" t="str">
            <v>MX</v>
          </cell>
          <cell r="W808" t="str">
            <v>Compliant</v>
          </cell>
          <cell r="X808" t="str">
            <v>https://www.crownaudio.com/en/products/i-tech-5000hd</v>
          </cell>
          <cell r="Y808">
            <v>56</v>
          </cell>
        </row>
        <row r="809">
          <cell r="A809" t="str">
            <v>IT9000HD-U-USFX</v>
          </cell>
          <cell r="B809" t="str">
            <v>Crown</v>
          </cell>
          <cell r="C809" t="str">
            <v>I-Tech HD Series</v>
          </cell>
          <cell r="D809" t="str">
            <v>IT9000HD</v>
          </cell>
          <cell r="E809" t="str">
            <v>IT</v>
          </cell>
          <cell r="F809" t="str">
            <v>Yes</v>
          </cell>
          <cell r="H809" t="str">
            <v>IT9000HD</v>
          </cell>
          <cell r="I809" t="str">
            <v>Two-channel, DSP based Power Amplifier, 3500W @ 4Ω</v>
          </cell>
          <cell r="J809">
            <v>9064</v>
          </cell>
          <cell r="K809">
            <v>9064</v>
          </cell>
          <cell r="L809">
            <v>4532</v>
          </cell>
          <cell r="O809">
            <v>1</v>
          </cell>
          <cell r="P809">
            <v>691991008658</v>
          </cell>
          <cell r="R809" t="str">
            <v/>
          </cell>
          <cell r="S809">
            <v>23</v>
          </cell>
          <cell r="T809">
            <v>23</v>
          </cell>
          <cell r="U809">
            <v>7</v>
          </cell>
          <cell r="V809" t="str">
            <v>MX</v>
          </cell>
          <cell r="W809" t="str">
            <v>Compliant</v>
          </cell>
          <cell r="X809" t="str">
            <v>https://www.crownaudio.com/en/products/i-tech-9000hd</v>
          </cell>
          <cell r="Y809">
            <v>57</v>
          </cell>
        </row>
        <row r="810">
          <cell r="A810" t="str">
            <v>VRACK12KFX</v>
          </cell>
          <cell r="B810" t="str">
            <v>Crown</v>
          </cell>
          <cell r="C810" t="str">
            <v>VRACK</v>
          </cell>
          <cell r="D810" t="str">
            <v>VRACK12KFX</v>
          </cell>
          <cell r="E810" t="str">
            <v>VRACK</v>
          </cell>
          <cell r="F810" t="str">
            <v>Yes</v>
          </cell>
          <cell r="H810" t="str">
            <v>COMPLETE 12K VRACK</v>
          </cell>
          <cell r="I810" t="str">
            <v>Complete V-Rack with three IT12000HD Power Amplifiers</v>
          </cell>
          <cell r="J810">
            <v>46865</v>
          </cell>
          <cell r="K810">
            <v>46865</v>
          </cell>
          <cell r="L810">
            <v>23432.5</v>
          </cell>
          <cell r="O810">
            <v>1</v>
          </cell>
          <cell r="P810">
            <v>691991013461</v>
          </cell>
          <cell r="R810" t="str">
            <v/>
          </cell>
          <cell r="S810" t="str">
            <v/>
          </cell>
          <cell r="T810" t="str">
            <v/>
          </cell>
          <cell r="U810" t="str">
            <v/>
          </cell>
          <cell r="V810" t="str">
            <v>MX</v>
          </cell>
          <cell r="W810" t="str">
            <v>Compliant</v>
          </cell>
          <cell r="X810" t="str">
            <v>https://www.crownaudio.com/en/products/vrack-12000hd</v>
          </cell>
          <cell r="Y810">
            <v>58</v>
          </cell>
        </row>
        <row r="811">
          <cell r="A811" t="str">
            <v>VRACK12KPFX</v>
          </cell>
          <cell r="B811" t="str">
            <v>Crown</v>
          </cell>
          <cell r="C811" t="str">
            <v>VRACK</v>
          </cell>
          <cell r="D811" t="str">
            <v>VRACK12KPFX</v>
          </cell>
          <cell r="E811" t="str">
            <v>VRACK</v>
          </cell>
          <cell r="F811" t="str">
            <v>Yes</v>
          </cell>
          <cell r="H811" t="str">
            <v>12K VRACK MINUS AMPS</v>
          </cell>
          <cell r="I811" t="str">
            <v>Complete V-Rack without Power Amplifiers</v>
          </cell>
          <cell r="J811">
            <v>13081</v>
          </cell>
          <cell r="K811">
            <v>13081</v>
          </cell>
          <cell r="L811">
            <v>6540.5</v>
          </cell>
          <cell r="O811">
            <v>1</v>
          </cell>
          <cell r="P811">
            <v>691991013478</v>
          </cell>
          <cell r="R811" t="str">
            <v/>
          </cell>
          <cell r="S811" t="str">
            <v/>
          </cell>
          <cell r="T811" t="str">
            <v/>
          </cell>
          <cell r="U811" t="str">
            <v/>
          </cell>
          <cell r="V811" t="str">
            <v>MX</v>
          </cell>
          <cell r="W811" t="str">
            <v>Compliant</v>
          </cell>
          <cell r="X811" t="str">
            <v/>
          </cell>
          <cell r="Y811">
            <v>59</v>
          </cell>
        </row>
        <row r="812">
          <cell r="A812" t="str">
            <v>VRACKHD4FX</v>
          </cell>
          <cell r="B812" t="str">
            <v>Crown</v>
          </cell>
          <cell r="C812" t="str">
            <v>VRACK</v>
          </cell>
          <cell r="D812" t="str">
            <v>VRACKHD4FX</v>
          </cell>
          <cell r="E812" t="str">
            <v>VRACK</v>
          </cell>
          <cell r="F812" t="str">
            <v>Yes</v>
          </cell>
          <cell r="H812" t="str">
            <v>COMPLETE HD4 VRACK</v>
          </cell>
          <cell r="I812" t="str">
            <v>Complete V-Rack with three IT4X3500HD Power Amplifiers</v>
          </cell>
          <cell r="J812">
            <v>57989</v>
          </cell>
          <cell r="K812">
            <v>57989</v>
          </cell>
          <cell r="L812">
            <v>28994.5</v>
          </cell>
          <cell r="O812">
            <v>1</v>
          </cell>
          <cell r="P812">
            <v>691991013515</v>
          </cell>
          <cell r="R812" t="str">
            <v/>
          </cell>
          <cell r="S812" t="str">
            <v/>
          </cell>
          <cell r="T812" t="str">
            <v/>
          </cell>
          <cell r="U812" t="str">
            <v/>
          </cell>
          <cell r="V812" t="str">
            <v>MX</v>
          </cell>
          <cell r="W812" t="str">
            <v>Compliant</v>
          </cell>
          <cell r="X812" t="str">
            <v>https://www.crownaudio.com/en/products/vrack-4x3500hd</v>
          </cell>
          <cell r="Y812">
            <v>60</v>
          </cell>
        </row>
        <row r="813">
          <cell r="A813" t="str">
            <v>VRACKHD4PFX</v>
          </cell>
          <cell r="B813" t="str">
            <v>Crown</v>
          </cell>
          <cell r="C813" t="str">
            <v>VRACK</v>
          </cell>
          <cell r="D813" t="str">
            <v>VRACKHD4PFX</v>
          </cell>
          <cell r="E813" t="str">
            <v>VRACK</v>
          </cell>
          <cell r="F813" t="str">
            <v>Yes</v>
          </cell>
          <cell r="H813" t="str">
            <v>HD4 VRACK MINUS AMPS</v>
          </cell>
          <cell r="I813" t="str">
            <v>Complete V-Rack without Power Amplifiers</v>
          </cell>
          <cell r="J813">
            <v>12978</v>
          </cell>
          <cell r="K813">
            <v>12978</v>
          </cell>
          <cell r="L813">
            <v>6489</v>
          </cell>
          <cell r="O813">
            <v>1</v>
          </cell>
          <cell r="P813">
            <v>691991013492</v>
          </cell>
          <cell r="R813" t="str">
            <v/>
          </cell>
          <cell r="S813" t="str">
            <v/>
          </cell>
          <cell r="T813" t="str">
            <v/>
          </cell>
          <cell r="U813" t="str">
            <v/>
          </cell>
          <cell r="V813" t="str">
            <v>MX</v>
          </cell>
          <cell r="W813" t="str">
            <v>Compliant</v>
          </cell>
          <cell r="X813" t="str">
            <v/>
          </cell>
          <cell r="Y813">
            <v>61</v>
          </cell>
        </row>
        <row r="814">
          <cell r="A814" t="str">
            <v>NXLI1500-0-US</v>
          </cell>
          <cell r="B814" t="str">
            <v>Crown</v>
          </cell>
          <cell r="C814" t="str">
            <v>XLi</v>
          </cell>
          <cell r="D814" t="str">
            <v>XLi1500</v>
          </cell>
          <cell r="E814" t="str">
            <v>XLC</v>
          </cell>
          <cell r="H814" t="str">
            <v>2x450W Power Amplifier</v>
          </cell>
          <cell r="I814" t="str">
            <v>Two-channel, 450W @ 4Ω Power Amplifier</v>
          </cell>
          <cell r="J814">
            <v>687.5</v>
          </cell>
          <cell r="K814">
            <v>550</v>
          </cell>
          <cell r="L814">
            <v>414.19</v>
          </cell>
          <cell r="O814">
            <v>1</v>
          </cell>
          <cell r="P814">
            <v>871015006901</v>
          </cell>
          <cell r="R814">
            <v>31.5</v>
          </cell>
          <cell r="S814">
            <v>22</v>
          </cell>
          <cell r="T814">
            <v>5.5</v>
          </cell>
          <cell r="U814">
            <v>20</v>
          </cell>
          <cell r="V814" t="str">
            <v>CN</v>
          </cell>
          <cell r="W814" t="str">
            <v>Non Compliant</v>
          </cell>
          <cell r="X814" t="str">
            <v>http://www.crownaudio.com/en-US/products/xli1500</v>
          </cell>
          <cell r="Y814">
            <v>62</v>
          </cell>
        </row>
        <row r="815">
          <cell r="A815" t="str">
            <v>NXLI2500-0-US</v>
          </cell>
          <cell r="B815" t="str">
            <v>Crown</v>
          </cell>
          <cell r="C815" t="str">
            <v>XLi</v>
          </cell>
          <cell r="D815" t="str">
            <v>XLi2500</v>
          </cell>
          <cell r="E815" t="str">
            <v>XLI</v>
          </cell>
          <cell r="H815" t="str">
            <v>2x750W Power Amplifier</v>
          </cell>
          <cell r="I815" t="str">
            <v>Two-channel, 750W @ 4Ω Power Amplifier</v>
          </cell>
          <cell r="J815">
            <v>868.75</v>
          </cell>
          <cell r="K815">
            <v>695</v>
          </cell>
          <cell r="L815">
            <v>568.54</v>
          </cell>
          <cell r="O815">
            <v>1</v>
          </cell>
          <cell r="P815">
            <v>871015006918</v>
          </cell>
          <cell r="R815">
            <v>32</v>
          </cell>
          <cell r="S815">
            <v>22</v>
          </cell>
          <cell r="T815">
            <v>21</v>
          </cell>
          <cell r="U815">
            <v>5.5</v>
          </cell>
          <cell r="V815" t="str">
            <v>CN</v>
          </cell>
          <cell r="W815" t="str">
            <v>Non Compliant</v>
          </cell>
          <cell r="X815" t="str">
            <v>http://www.crownaudio.com/en-US/products/xli2500</v>
          </cell>
          <cell r="Y815">
            <v>63</v>
          </cell>
        </row>
        <row r="816">
          <cell r="A816" t="str">
            <v>NXLI3500-0-US</v>
          </cell>
          <cell r="B816" t="str">
            <v>Crown</v>
          </cell>
          <cell r="C816" t="str">
            <v>XLi</v>
          </cell>
          <cell r="D816" t="str">
            <v>XLi3500</v>
          </cell>
          <cell r="E816" t="str">
            <v>XLI</v>
          </cell>
          <cell r="H816" t="str">
            <v>2x1350W Power Amplifier</v>
          </cell>
          <cell r="I816" t="str">
            <v>Two-channel, 1350W @ 4Ω Power Amplifier</v>
          </cell>
          <cell r="J816">
            <v>1293.75</v>
          </cell>
          <cell r="K816">
            <v>1035</v>
          </cell>
          <cell r="L816">
            <v>728.92</v>
          </cell>
          <cell r="O816">
            <v>1</v>
          </cell>
          <cell r="P816">
            <v>871015006925</v>
          </cell>
          <cell r="R816">
            <v>40</v>
          </cell>
          <cell r="S816">
            <v>23</v>
          </cell>
          <cell r="T816">
            <v>21</v>
          </cell>
          <cell r="U816">
            <v>6</v>
          </cell>
          <cell r="V816" t="str">
            <v>CN</v>
          </cell>
          <cell r="W816" t="str">
            <v>Non Compliant</v>
          </cell>
          <cell r="X816" t="str">
            <v>http://www.crownaudio.com/en-US/products/xli3500</v>
          </cell>
          <cell r="Y816">
            <v>64</v>
          </cell>
        </row>
        <row r="817">
          <cell r="A817" t="str">
            <v>NXLI800-0-US</v>
          </cell>
          <cell r="B817" t="str">
            <v>Crown</v>
          </cell>
          <cell r="C817" t="str">
            <v>XLi</v>
          </cell>
          <cell r="D817" t="str">
            <v>XLI800</v>
          </cell>
          <cell r="E817" t="str">
            <v>XLI</v>
          </cell>
          <cell r="H817" t="str">
            <v>2x300W Power Amplifier</v>
          </cell>
          <cell r="I817" t="str">
            <v>Two-channel, 300W @ 4Ω Power Amplifier</v>
          </cell>
          <cell r="J817">
            <v>506.25</v>
          </cell>
          <cell r="K817">
            <v>405</v>
          </cell>
          <cell r="L817">
            <v>302.10000000000002</v>
          </cell>
          <cell r="O817">
            <v>1</v>
          </cell>
          <cell r="P817">
            <v>871015006895</v>
          </cell>
          <cell r="R817">
            <v>28</v>
          </cell>
          <cell r="S817">
            <v>20.5</v>
          </cell>
          <cell r="T817">
            <v>22</v>
          </cell>
          <cell r="U817">
            <v>5</v>
          </cell>
          <cell r="V817" t="str">
            <v>CN</v>
          </cell>
          <cell r="W817" t="str">
            <v>Non Compliant</v>
          </cell>
          <cell r="X817" t="str">
            <v>http://www.crownaudio.com/en-US/products/xli800</v>
          </cell>
          <cell r="Y817">
            <v>65</v>
          </cell>
        </row>
        <row r="818">
          <cell r="A818" t="str">
            <v>NXLS1002-0-US</v>
          </cell>
          <cell r="B818" t="str">
            <v>Crown</v>
          </cell>
          <cell r="C818" t="str">
            <v>XLS DriveCore 2</v>
          </cell>
          <cell r="D818" t="str">
            <v xml:space="preserve">XLS1002 </v>
          </cell>
          <cell r="E818" t="str">
            <v>XLS4</v>
          </cell>
          <cell r="H818" t="str">
            <v>2x350W Power Amplifier</v>
          </cell>
          <cell r="I818" t="str">
            <v>Two-channel, 350W @ 4Ω Power Amplifier</v>
          </cell>
          <cell r="J818">
            <v>606.25</v>
          </cell>
          <cell r="K818">
            <v>485</v>
          </cell>
          <cell r="L818">
            <v>387</v>
          </cell>
          <cell r="O818">
            <v>1</v>
          </cell>
          <cell r="P818">
            <v>691991000935</v>
          </cell>
          <cell r="R818">
            <v>11</v>
          </cell>
          <cell r="S818">
            <v>22</v>
          </cell>
          <cell r="T818">
            <v>6</v>
          </cell>
          <cell r="U818">
            <v>12.5</v>
          </cell>
          <cell r="V818" t="str">
            <v>CN</v>
          </cell>
          <cell r="W818" t="str">
            <v>Non Compliant</v>
          </cell>
          <cell r="X818" t="str">
            <v>http://www.crownaudio.com/en-US/products/xls-1002</v>
          </cell>
          <cell r="Y818">
            <v>66</v>
          </cell>
        </row>
        <row r="819">
          <cell r="A819" t="str">
            <v>NXLS1502-0-US</v>
          </cell>
          <cell r="B819" t="str">
            <v>Crown</v>
          </cell>
          <cell r="C819" t="str">
            <v>XLS DriveCore 2</v>
          </cell>
          <cell r="D819" t="str">
            <v xml:space="preserve">XLS1502 </v>
          </cell>
          <cell r="E819" t="str">
            <v>XLS4</v>
          </cell>
          <cell r="H819" t="str">
            <v>2x525W Power Amplifier</v>
          </cell>
          <cell r="I819" t="str">
            <v>Two-channel, 525W @ 4Ω Power Amplifier</v>
          </cell>
          <cell r="J819">
            <v>787.5</v>
          </cell>
          <cell r="K819">
            <v>630</v>
          </cell>
          <cell r="L819">
            <v>482.59</v>
          </cell>
          <cell r="O819">
            <v>1</v>
          </cell>
          <cell r="P819">
            <v>691991001000</v>
          </cell>
          <cell r="R819">
            <v>11</v>
          </cell>
          <cell r="S819">
            <v>22</v>
          </cell>
          <cell r="T819">
            <v>6</v>
          </cell>
          <cell r="U819">
            <v>12.5</v>
          </cell>
          <cell r="V819" t="str">
            <v>CN</v>
          </cell>
          <cell r="W819" t="str">
            <v>Non Compliant</v>
          </cell>
          <cell r="X819" t="str">
            <v>http://www.crownaudio.com/en-US/products/xls-1502</v>
          </cell>
          <cell r="Y819">
            <v>67</v>
          </cell>
        </row>
        <row r="820">
          <cell r="A820" t="str">
            <v>NXLS2002-0-US</v>
          </cell>
          <cell r="B820" t="str">
            <v>Crown</v>
          </cell>
          <cell r="C820" t="str">
            <v>XLS DriveCore 2</v>
          </cell>
          <cell r="D820" t="str">
            <v xml:space="preserve">XLS2002 </v>
          </cell>
          <cell r="E820" t="str">
            <v>XLS4</v>
          </cell>
          <cell r="H820" t="str">
            <v>2x650W Power Amplifier</v>
          </cell>
          <cell r="I820" t="str">
            <v>Two-channel, 650W @ 4Ω Power Amplifier</v>
          </cell>
          <cell r="J820">
            <v>962.5</v>
          </cell>
          <cell r="K820">
            <v>770</v>
          </cell>
          <cell r="L820">
            <v>600</v>
          </cell>
          <cell r="O820">
            <v>1</v>
          </cell>
          <cell r="P820">
            <v>691991001086</v>
          </cell>
          <cell r="R820">
            <v>13.5</v>
          </cell>
          <cell r="S820">
            <v>21.5</v>
          </cell>
          <cell r="T820">
            <v>6</v>
          </cell>
          <cell r="U820">
            <v>14</v>
          </cell>
          <cell r="V820" t="str">
            <v>CN</v>
          </cell>
          <cell r="W820" t="str">
            <v>Non Compliant</v>
          </cell>
          <cell r="X820" t="str">
            <v>http://www.crownaudio.com/en-US/products/xls-2002</v>
          </cell>
          <cell r="Y820">
            <v>68</v>
          </cell>
        </row>
        <row r="821">
          <cell r="A821" t="str">
            <v>NXLS2502-0-US</v>
          </cell>
          <cell r="B821" t="str">
            <v>Crown</v>
          </cell>
          <cell r="C821" t="str">
            <v>XLS DriveCore 2</v>
          </cell>
          <cell r="D821" t="str">
            <v xml:space="preserve">XLS2502 </v>
          </cell>
          <cell r="E821" t="str">
            <v>XLS4</v>
          </cell>
          <cell r="H821" t="str">
            <v>2x775W Power Amplifier</v>
          </cell>
          <cell r="I821" t="str">
            <v>Two-channel, 775W @ 4Ω Power Amplifier</v>
          </cell>
          <cell r="J821">
            <v>1112.5</v>
          </cell>
          <cell r="K821">
            <v>890</v>
          </cell>
          <cell r="L821">
            <v>696.25</v>
          </cell>
          <cell r="O821">
            <v>1</v>
          </cell>
          <cell r="P821">
            <v>691991001161</v>
          </cell>
          <cell r="R821">
            <v>10</v>
          </cell>
          <cell r="S821">
            <v>21</v>
          </cell>
          <cell r="T821">
            <v>14.5</v>
          </cell>
          <cell r="U821">
            <v>6</v>
          </cell>
          <cell r="V821" t="str">
            <v>CN</v>
          </cell>
          <cell r="W821" t="str">
            <v>Non Compliant</v>
          </cell>
          <cell r="X821" t="str">
            <v>http://www.crownaudio.com/en-US/products/xls-2502</v>
          </cell>
          <cell r="Y821">
            <v>69</v>
          </cell>
        </row>
        <row r="822">
          <cell r="A822" t="str">
            <v>NXTI1002-U-US</v>
          </cell>
          <cell r="B822" t="str">
            <v>Crown</v>
          </cell>
          <cell r="C822" t="str">
            <v>XTi 2</v>
          </cell>
          <cell r="D822" t="str">
            <v>XTI1002</v>
          </cell>
          <cell r="E822" t="str">
            <v>XTI2</v>
          </cell>
          <cell r="H822" t="str">
            <v>2x500W Power Amplifier</v>
          </cell>
          <cell r="I822" t="str">
            <v>Two-channel, 500W @ 4Ω Power Amplifier</v>
          </cell>
          <cell r="J822">
            <v>1112.5</v>
          </cell>
          <cell r="K822">
            <v>890</v>
          </cell>
          <cell r="L822">
            <v>708.54</v>
          </cell>
          <cell r="O822">
            <v>1</v>
          </cell>
          <cell r="P822">
            <v>871015005232</v>
          </cell>
          <cell r="R822">
            <v>0.5</v>
          </cell>
          <cell r="S822">
            <v>19</v>
          </cell>
          <cell r="T822">
            <v>22.5</v>
          </cell>
          <cell r="U822">
            <v>7</v>
          </cell>
          <cell r="V822" t="str">
            <v>CN</v>
          </cell>
          <cell r="W822" t="str">
            <v>Non Compliant</v>
          </cell>
          <cell r="X822" t="str">
            <v>http://www.crownaudio.com/en-US/products/xti-1002</v>
          </cell>
          <cell r="Y822">
            <v>70</v>
          </cell>
        </row>
        <row r="823">
          <cell r="A823" t="str">
            <v>NXTI2002-U-US</v>
          </cell>
          <cell r="B823" t="str">
            <v>Crown</v>
          </cell>
          <cell r="C823" t="str">
            <v>XTi 2</v>
          </cell>
          <cell r="D823" t="str">
            <v>XTI2002</v>
          </cell>
          <cell r="E823" t="str">
            <v>XTI2</v>
          </cell>
          <cell r="H823" t="str">
            <v>2x800W Power Amplifier</v>
          </cell>
          <cell r="I823" t="str">
            <v>Two-channel, 800W @ 4Ω Power Amplifier</v>
          </cell>
          <cell r="J823">
            <v>1550</v>
          </cell>
          <cell r="K823">
            <v>1240</v>
          </cell>
          <cell r="L823">
            <v>951</v>
          </cell>
          <cell r="O823">
            <v>1</v>
          </cell>
          <cell r="P823">
            <v>871015005317</v>
          </cell>
          <cell r="R823">
            <v>23</v>
          </cell>
          <cell r="S823">
            <v>22.5</v>
          </cell>
          <cell r="T823">
            <v>7.5</v>
          </cell>
          <cell r="U823">
            <v>19.5</v>
          </cell>
          <cell r="V823" t="str">
            <v>CN</v>
          </cell>
          <cell r="W823" t="str">
            <v>Non Compliant</v>
          </cell>
          <cell r="X823" t="str">
            <v>http://www.crownaudio.com/en-US/products/xti-2002</v>
          </cell>
          <cell r="Y823">
            <v>71</v>
          </cell>
        </row>
        <row r="824">
          <cell r="A824" t="str">
            <v>NXTI4002-U-US</v>
          </cell>
          <cell r="B824" t="str">
            <v>Crown</v>
          </cell>
          <cell r="C824" t="str">
            <v>XTi 2</v>
          </cell>
          <cell r="D824" t="str">
            <v>XTI4002</v>
          </cell>
          <cell r="E824" t="str">
            <v>XTI2</v>
          </cell>
          <cell r="H824" t="str">
            <v>2x1200W Power Amplifier</v>
          </cell>
          <cell r="I824" t="str">
            <v>Two-channel, 1200W @ 4Ω Power Amplifier</v>
          </cell>
          <cell r="J824">
            <v>2012.5</v>
          </cell>
          <cell r="K824">
            <v>1610</v>
          </cell>
          <cell r="L824">
            <v>1241.78</v>
          </cell>
          <cell r="O824">
            <v>1</v>
          </cell>
          <cell r="P824">
            <v>871015005393</v>
          </cell>
          <cell r="R824">
            <v>21</v>
          </cell>
          <cell r="S824">
            <v>22.5</v>
          </cell>
          <cell r="T824">
            <v>7</v>
          </cell>
          <cell r="U824">
            <v>19</v>
          </cell>
          <cell r="V824" t="str">
            <v>CN</v>
          </cell>
          <cell r="W824" t="str">
            <v>Non Compliant</v>
          </cell>
          <cell r="X824" t="str">
            <v>http://www.crownaudio.com/en-US/products/xti-4002</v>
          </cell>
          <cell r="Y824">
            <v>72</v>
          </cell>
        </row>
        <row r="825">
          <cell r="A825" t="str">
            <v>NXTI6002-U-US</v>
          </cell>
          <cell r="B825" t="str">
            <v>Crown</v>
          </cell>
          <cell r="C825" t="str">
            <v>XTi 2</v>
          </cell>
          <cell r="D825" t="str">
            <v>XTI6002</v>
          </cell>
          <cell r="E825" t="str">
            <v>XTI2</v>
          </cell>
          <cell r="H825" t="str">
            <v>2x2100W Power Amplifier</v>
          </cell>
          <cell r="I825" t="str">
            <v>Two-channel, 2100W @ 4Ω Power Amplifier</v>
          </cell>
          <cell r="J825">
            <v>3743.75</v>
          </cell>
          <cell r="K825">
            <v>2995</v>
          </cell>
          <cell r="L825">
            <v>2236</v>
          </cell>
          <cell r="O825">
            <v>1</v>
          </cell>
          <cell r="P825">
            <v>871015005478</v>
          </cell>
          <cell r="R825">
            <v>29</v>
          </cell>
          <cell r="S825">
            <v>22</v>
          </cell>
          <cell r="T825">
            <v>7</v>
          </cell>
          <cell r="U825">
            <v>22.5</v>
          </cell>
          <cell r="V825" t="str">
            <v>CN</v>
          </cell>
          <cell r="W825" t="str">
            <v>Non Compliant</v>
          </cell>
          <cell r="X825" t="str">
            <v>http://www.crownaudio.com/en-US/products/xti-6002</v>
          </cell>
          <cell r="Y825">
            <v>73</v>
          </cell>
        </row>
        <row r="826">
          <cell r="A826" t="str">
            <v>DBX1215V</v>
          </cell>
          <cell r="B826" t="str">
            <v>DBX</v>
          </cell>
          <cell r="C826" t="str">
            <v>Graphic EQs</v>
          </cell>
          <cell r="D826">
            <v>1215</v>
          </cell>
          <cell r="E826" t="str">
            <v>DBX_DYN</v>
          </cell>
          <cell r="H826" t="str">
            <v>Graphic EQs</v>
          </cell>
          <cell r="I826" t="str">
            <v>12 Series - Dual 15 Band Graphic Equalizer</v>
          </cell>
          <cell r="J826">
            <v>568.75</v>
          </cell>
          <cell r="K826">
            <v>455</v>
          </cell>
          <cell r="L826">
            <v>346</v>
          </cell>
          <cell r="O826">
            <v>2</v>
          </cell>
          <cell r="P826">
            <v>691991400032</v>
          </cell>
          <cell r="R826">
            <v>7</v>
          </cell>
          <cell r="S826">
            <v>22.5</v>
          </cell>
          <cell r="T826">
            <v>7.5</v>
          </cell>
          <cell r="U826">
            <v>11</v>
          </cell>
          <cell r="V826" t="str">
            <v>CN</v>
          </cell>
          <cell r="W826" t="str">
            <v>Non Compliant</v>
          </cell>
          <cell r="X826" t="str">
            <v>http://dbxpro.com/en-US/products/1215</v>
          </cell>
          <cell r="Y826">
            <v>817</v>
          </cell>
        </row>
        <row r="827">
          <cell r="A827" t="str">
            <v>DBX1231V</v>
          </cell>
          <cell r="B827" t="str">
            <v>DBX</v>
          </cell>
          <cell r="C827" t="str">
            <v>Graphic EQs</v>
          </cell>
          <cell r="D827">
            <v>1231</v>
          </cell>
          <cell r="E827" t="str">
            <v>DBX_EQ</v>
          </cell>
          <cell r="H827" t="str">
            <v>Graphic EQs</v>
          </cell>
          <cell r="I827" t="str">
            <v>12 Series - Dual 31 Band Graphic Equalizer</v>
          </cell>
          <cell r="J827">
            <v>793.75</v>
          </cell>
          <cell r="K827">
            <v>635</v>
          </cell>
          <cell r="L827">
            <v>473.4</v>
          </cell>
          <cell r="O827">
            <v>2</v>
          </cell>
          <cell r="P827">
            <v>691991400049</v>
          </cell>
          <cell r="R827">
            <v>13.5</v>
          </cell>
          <cell r="S827">
            <v>22</v>
          </cell>
          <cell r="T827">
            <v>11.5</v>
          </cell>
          <cell r="U827">
            <v>7.5</v>
          </cell>
          <cell r="V827" t="str">
            <v>CN</v>
          </cell>
          <cell r="W827" t="str">
            <v>Non Compliant</v>
          </cell>
          <cell r="X827" t="str">
            <v>http://dbxpro.com/en-US/products/1231</v>
          </cell>
          <cell r="Y827">
            <v>818</v>
          </cell>
        </row>
        <row r="828">
          <cell r="A828" t="str">
            <v>DBX1260V</v>
          </cell>
          <cell r="B828" t="str">
            <v>DBX</v>
          </cell>
          <cell r="C828" t="str">
            <v>Digital Zone Processor</v>
          </cell>
          <cell r="D828" t="str">
            <v>1260V</v>
          </cell>
          <cell r="E828" t="str">
            <v>DBX_ZONEP</v>
          </cell>
          <cell r="H828" t="str">
            <v>Digital Zone Processor</v>
          </cell>
          <cell r="I828" t="str">
            <v>12x6 Digital Zone Processor</v>
          </cell>
          <cell r="J828">
            <v>1285</v>
          </cell>
          <cell r="K828">
            <v>1285</v>
          </cell>
          <cell r="L828">
            <v>820.45</v>
          </cell>
          <cell r="O828">
            <v>2</v>
          </cell>
          <cell r="P828">
            <v>691991401183</v>
          </cell>
          <cell r="R828">
            <v>9</v>
          </cell>
          <cell r="S828">
            <v>22.5</v>
          </cell>
          <cell r="T828">
            <v>11.5</v>
          </cell>
          <cell r="U828">
            <v>3.5</v>
          </cell>
          <cell r="V828" t="str">
            <v>CN</v>
          </cell>
          <cell r="W828" t="str">
            <v>Non Compliant</v>
          </cell>
          <cell r="X828" t="str">
            <v>http://dbxpro.com/en-US/products/1260m</v>
          </cell>
          <cell r="Y828">
            <v>819</v>
          </cell>
        </row>
        <row r="829">
          <cell r="A829" t="str">
            <v>DBX1260MV</v>
          </cell>
          <cell r="B829" t="str">
            <v>DBX</v>
          </cell>
          <cell r="C829" t="str">
            <v>Digital Zone Processor</v>
          </cell>
          <cell r="D829" t="str">
            <v>1260m</v>
          </cell>
          <cell r="G829" t="str">
            <v>Limited Quantity</v>
          </cell>
          <cell r="H829" t="str">
            <v>Digital Zone Processor</v>
          </cell>
          <cell r="I829" t="str">
            <v>12x6 Digital Zone Processor</v>
          </cell>
          <cell r="J829">
            <v>1435</v>
          </cell>
          <cell r="K829">
            <v>1435</v>
          </cell>
          <cell r="L829">
            <v>926.89</v>
          </cell>
          <cell r="O829">
            <v>2</v>
          </cell>
          <cell r="P829">
            <v>691991401183</v>
          </cell>
          <cell r="R829">
            <v>9</v>
          </cell>
          <cell r="S829">
            <v>33.25</v>
          </cell>
          <cell r="T829">
            <v>3.75</v>
          </cell>
          <cell r="U829">
            <v>11.5</v>
          </cell>
          <cell r="V829" t="str">
            <v>CN</v>
          </cell>
          <cell r="W829" t="str">
            <v>Non Compliant</v>
          </cell>
          <cell r="X829" t="str">
            <v>http://dbxpro.com/en-US/products/1260m</v>
          </cell>
          <cell r="Y829">
            <v>820</v>
          </cell>
        </row>
        <row r="830">
          <cell r="A830" t="str">
            <v>DBX1261MV</v>
          </cell>
          <cell r="B830" t="str">
            <v>DBX</v>
          </cell>
          <cell r="C830" t="str">
            <v>Digital Zone Processor</v>
          </cell>
          <cell r="D830" t="str">
            <v>1261m</v>
          </cell>
          <cell r="H830" t="str">
            <v>Digital Zone Processor</v>
          </cell>
          <cell r="I830" t="str">
            <v>12x6 Digital Zone Processor</v>
          </cell>
          <cell r="J830">
            <v>1325</v>
          </cell>
          <cell r="K830">
            <v>1325</v>
          </cell>
          <cell r="L830">
            <v>839.25</v>
          </cell>
          <cell r="O830">
            <v>2</v>
          </cell>
          <cell r="P830">
            <v>691991401190</v>
          </cell>
          <cell r="R830">
            <v>9</v>
          </cell>
          <cell r="S830">
            <v>22.5</v>
          </cell>
          <cell r="T830">
            <v>11.5</v>
          </cell>
          <cell r="U830">
            <v>3.5</v>
          </cell>
          <cell r="V830" t="str">
            <v>CN</v>
          </cell>
          <cell r="W830" t="str">
            <v>Non Compliant</v>
          </cell>
          <cell r="X830" t="str">
            <v>http://dbxpro.com/en-US/products/1261m</v>
          </cell>
          <cell r="Y830">
            <v>821</v>
          </cell>
        </row>
        <row r="831">
          <cell r="A831" t="str">
            <v>DBX1261V</v>
          </cell>
          <cell r="B831" t="str">
            <v>DBX</v>
          </cell>
          <cell r="C831" t="str">
            <v>Digital Zone Processor</v>
          </cell>
          <cell r="D831" t="str">
            <v>ZonePro 1261</v>
          </cell>
          <cell r="E831" t="str">
            <v>DBX_ZONEP</v>
          </cell>
          <cell r="H831" t="str">
            <v>Digital Zone Processor</v>
          </cell>
          <cell r="I831" t="str">
            <v>12x6 Digital Zone Processor</v>
          </cell>
          <cell r="J831">
            <v>1150</v>
          </cell>
          <cell r="K831">
            <v>1150</v>
          </cell>
          <cell r="L831">
            <v>760.06</v>
          </cell>
          <cell r="O831">
            <v>2</v>
          </cell>
          <cell r="P831">
            <v>691991400858</v>
          </cell>
          <cell r="R831">
            <v>8.8000000000000007</v>
          </cell>
          <cell r="S831">
            <v>5.75</v>
          </cell>
          <cell r="T831">
            <v>19</v>
          </cell>
          <cell r="U831">
            <v>1.75</v>
          </cell>
          <cell r="V831" t="str">
            <v>CN</v>
          </cell>
          <cell r="W831" t="str">
            <v>Non Compliant</v>
          </cell>
          <cell r="X831" t="str">
            <v>http://dbxpro.com/en-US/products/1261</v>
          </cell>
          <cell r="Y831">
            <v>822</v>
          </cell>
        </row>
        <row r="832">
          <cell r="A832" t="str">
            <v>DBX131SV</v>
          </cell>
          <cell r="B832" t="str">
            <v>DBX</v>
          </cell>
          <cell r="C832" t="str">
            <v>Graphic EQs</v>
          </cell>
          <cell r="D832" t="str">
            <v>131s</v>
          </cell>
          <cell r="E832" t="str">
            <v>DBX_ZONEP</v>
          </cell>
          <cell r="H832" t="str">
            <v>Graphic EQs</v>
          </cell>
          <cell r="I832" t="str">
            <v>2 Series - Single 31 Band Graphic Equalizer</v>
          </cell>
          <cell r="J832">
            <v>331.25</v>
          </cell>
          <cell r="K832">
            <v>265</v>
          </cell>
          <cell r="L832">
            <v>192.2</v>
          </cell>
          <cell r="O832">
            <v>6</v>
          </cell>
          <cell r="P832">
            <v>691991401213</v>
          </cell>
          <cell r="R832">
            <v>6</v>
          </cell>
          <cell r="S832">
            <v>22</v>
          </cell>
          <cell r="T832">
            <v>11.5</v>
          </cell>
          <cell r="U832">
            <v>2.5</v>
          </cell>
          <cell r="V832" t="str">
            <v>CN</v>
          </cell>
          <cell r="W832" t="str">
            <v>Non Compliant</v>
          </cell>
          <cell r="X832" t="str">
            <v>http://dbxpro.com/en-US/products/131s</v>
          </cell>
          <cell r="Y832">
            <v>823</v>
          </cell>
        </row>
        <row r="833">
          <cell r="A833" t="str">
            <v>DBX215SV</v>
          </cell>
          <cell r="B833" t="str">
            <v>DBX</v>
          </cell>
          <cell r="C833" t="str">
            <v>Graphic EQs</v>
          </cell>
          <cell r="D833" t="str">
            <v>215s</v>
          </cell>
          <cell r="E833" t="str">
            <v>DBX_EQ</v>
          </cell>
          <cell r="H833" t="str">
            <v>Graphic EQs</v>
          </cell>
          <cell r="I833" t="str">
            <v>2 Series - Dual 15 Band Graphic Equalizer</v>
          </cell>
          <cell r="J833">
            <v>337.5</v>
          </cell>
          <cell r="K833">
            <v>270</v>
          </cell>
          <cell r="L833">
            <v>195.66</v>
          </cell>
          <cell r="O833">
            <v>6</v>
          </cell>
          <cell r="P833">
            <v>691991401220</v>
          </cell>
          <cell r="R833">
            <v>6</v>
          </cell>
          <cell r="S833">
            <v>22</v>
          </cell>
          <cell r="T833">
            <v>2.5</v>
          </cell>
          <cell r="U833">
            <v>11</v>
          </cell>
          <cell r="V833" t="str">
            <v>CN</v>
          </cell>
          <cell r="W833" t="str">
            <v>Non Compliant</v>
          </cell>
          <cell r="X833" t="str">
            <v>http://dbxpro.com/en-US/products/215s</v>
          </cell>
          <cell r="Y833">
            <v>824</v>
          </cell>
        </row>
        <row r="834">
          <cell r="A834" t="str">
            <v>DBX223XSV</v>
          </cell>
          <cell r="B834" t="str">
            <v>DBX</v>
          </cell>
          <cell r="C834" t="str">
            <v>Production Series</v>
          </cell>
          <cell r="D834" t="str">
            <v>223xs</v>
          </cell>
          <cell r="E834" t="str">
            <v>DBX_EQ</v>
          </cell>
          <cell r="H834" t="str">
            <v>Production Series</v>
          </cell>
          <cell r="I834" t="str">
            <v>223s with XLR Connectors</v>
          </cell>
          <cell r="J834">
            <v>362.5</v>
          </cell>
          <cell r="K834">
            <v>290</v>
          </cell>
          <cell r="L834">
            <v>214.1</v>
          </cell>
          <cell r="O834">
            <v>6</v>
          </cell>
          <cell r="P834">
            <v>691991401275</v>
          </cell>
          <cell r="R834">
            <v>6.5</v>
          </cell>
          <cell r="S834">
            <v>22</v>
          </cell>
          <cell r="T834">
            <v>2.5</v>
          </cell>
          <cell r="U834">
            <v>11.5</v>
          </cell>
          <cell r="V834" t="str">
            <v>CN</v>
          </cell>
          <cell r="W834" t="str">
            <v>Non Compliant</v>
          </cell>
          <cell r="X834" t="str">
            <v>http://dbxpro.com/en-US/products/223xs</v>
          </cell>
          <cell r="Y834">
            <v>825</v>
          </cell>
        </row>
        <row r="835">
          <cell r="A835" t="str">
            <v>DBX231SV</v>
          </cell>
          <cell r="B835" t="str">
            <v>DBX</v>
          </cell>
          <cell r="C835" t="str">
            <v>Graphic EQs</v>
          </cell>
          <cell r="D835" t="str">
            <v>231s</v>
          </cell>
          <cell r="E835" t="str">
            <v>DBX_CROSS</v>
          </cell>
          <cell r="H835" t="str">
            <v>Graphic EQs</v>
          </cell>
          <cell r="I835" t="str">
            <v>2 Series - Dual 31 Band Graphic Equalizer</v>
          </cell>
          <cell r="J835">
            <v>406.25</v>
          </cell>
          <cell r="K835">
            <v>325</v>
          </cell>
          <cell r="L835">
            <v>239.6</v>
          </cell>
          <cell r="O835">
            <v>3</v>
          </cell>
          <cell r="P835">
            <v>691991401206</v>
          </cell>
          <cell r="R835">
            <v>8</v>
          </cell>
          <cell r="S835">
            <v>22</v>
          </cell>
          <cell r="T835">
            <v>2.5</v>
          </cell>
          <cell r="U835">
            <v>11.5</v>
          </cell>
          <cell r="V835" t="str">
            <v>CN</v>
          </cell>
          <cell r="W835" t="str">
            <v>Non Compliant</v>
          </cell>
          <cell r="X835" t="str">
            <v>http://dbxpro.com/en-US/products/231s</v>
          </cell>
          <cell r="Y835">
            <v>826</v>
          </cell>
        </row>
        <row r="836">
          <cell r="A836" t="str">
            <v>DBX234SV</v>
          </cell>
          <cell r="B836" t="str">
            <v>DBX</v>
          </cell>
          <cell r="C836" t="str">
            <v>Production Series</v>
          </cell>
          <cell r="D836" t="str">
            <v>234s</v>
          </cell>
          <cell r="E836" t="str">
            <v>DBX_EQ</v>
          </cell>
          <cell r="H836" t="str">
            <v>Production Series</v>
          </cell>
          <cell r="I836" t="str">
            <v>Stereo 2/3 Way, Mono 4-Way Crossover</v>
          </cell>
          <cell r="J836">
            <v>400</v>
          </cell>
          <cell r="K836">
            <v>320</v>
          </cell>
          <cell r="L836">
            <v>235.9</v>
          </cell>
          <cell r="O836">
            <v>6</v>
          </cell>
          <cell r="P836">
            <v>691991401282</v>
          </cell>
          <cell r="R836">
            <v>6.5</v>
          </cell>
          <cell r="S836">
            <v>22</v>
          </cell>
          <cell r="T836">
            <v>2.5</v>
          </cell>
          <cell r="U836">
            <v>11.25</v>
          </cell>
          <cell r="V836" t="str">
            <v>CN</v>
          </cell>
          <cell r="W836" t="str">
            <v>Non Compliant</v>
          </cell>
          <cell r="X836" t="str">
            <v>http://dbxpro.com/en-US/products/234s</v>
          </cell>
          <cell r="Y836">
            <v>827</v>
          </cell>
        </row>
        <row r="837">
          <cell r="A837" t="str">
            <v>DBX234XSV</v>
          </cell>
          <cell r="B837" t="str">
            <v>DBX</v>
          </cell>
          <cell r="C837" t="str">
            <v>Production Series</v>
          </cell>
          <cell r="D837" t="str">
            <v>234xs</v>
          </cell>
          <cell r="E837" t="str">
            <v>DBX_CROSS</v>
          </cell>
          <cell r="H837" t="str">
            <v>Production Series</v>
          </cell>
          <cell r="I837" t="str">
            <v>234s with XLR Connectors</v>
          </cell>
          <cell r="J837">
            <v>456.25</v>
          </cell>
          <cell r="K837">
            <v>365</v>
          </cell>
          <cell r="L837">
            <v>272</v>
          </cell>
          <cell r="O837">
            <v>6</v>
          </cell>
          <cell r="P837">
            <v>691991401299</v>
          </cell>
          <cell r="R837">
            <v>7</v>
          </cell>
          <cell r="S837">
            <v>22</v>
          </cell>
          <cell r="T837">
            <v>3</v>
          </cell>
          <cell r="U837">
            <v>11.5</v>
          </cell>
          <cell r="V837" t="str">
            <v>CN</v>
          </cell>
          <cell r="W837" t="str">
            <v>Non Compliant</v>
          </cell>
          <cell r="X837" t="str">
            <v>http://dbxpro.com/en-US/products/234xs</v>
          </cell>
          <cell r="Y837">
            <v>828</v>
          </cell>
        </row>
        <row r="838">
          <cell r="A838" t="str">
            <v>DBX260V</v>
          </cell>
          <cell r="B838" t="str">
            <v>DBX</v>
          </cell>
          <cell r="C838" t="str">
            <v>DriveRack</v>
          </cell>
          <cell r="D838" t="str">
            <v>260V</v>
          </cell>
          <cell r="E838" t="str">
            <v>DBX_CROSS</v>
          </cell>
          <cell r="H838" t="str">
            <v>DriveRack</v>
          </cell>
          <cell r="I838" t="str">
            <v>2x6 Loudspeaker Management System</v>
          </cell>
          <cell r="J838">
            <v>1143.75</v>
          </cell>
          <cell r="K838">
            <v>915</v>
          </cell>
          <cell r="L838">
            <v>684.21</v>
          </cell>
          <cell r="O838">
            <v>1</v>
          </cell>
          <cell r="P838">
            <v>691991400483</v>
          </cell>
          <cell r="R838">
            <v>8.5</v>
          </cell>
          <cell r="S838">
            <v>22.5</v>
          </cell>
          <cell r="T838">
            <v>4</v>
          </cell>
          <cell r="U838">
            <v>11.5</v>
          </cell>
          <cell r="V838" t="str">
            <v>CN</v>
          </cell>
          <cell r="W838" t="str">
            <v>Non Compliant</v>
          </cell>
          <cell r="X838" t="str">
            <v>http://dbxpro.com/en-US/products/driverack-260</v>
          </cell>
          <cell r="Y838">
            <v>829</v>
          </cell>
        </row>
        <row r="839">
          <cell r="A839" t="str">
            <v>DBX266XSV</v>
          </cell>
          <cell r="B839" t="str">
            <v>DBX</v>
          </cell>
          <cell r="C839" t="str">
            <v>Production Series</v>
          </cell>
          <cell r="D839" t="str">
            <v>266xs</v>
          </cell>
          <cell r="E839" t="str">
            <v>DBX_PSR</v>
          </cell>
          <cell r="H839" t="str">
            <v>Production Series</v>
          </cell>
          <cell r="I839" t="str">
            <v xml:space="preserve">Dual Compressor Gate </v>
          </cell>
          <cell r="J839">
            <v>337.5</v>
          </cell>
          <cell r="K839">
            <v>270</v>
          </cell>
          <cell r="L839">
            <v>166.4</v>
          </cell>
          <cell r="O839">
            <v>6</v>
          </cell>
          <cell r="P839">
            <v>691991401244</v>
          </cell>
          <cell r="R839">
            <v>6</v>
          </cell>
          <cell r="S839">
            <v>22</v>
          </cell>
          <cell r="T839">
            <v>2.5</v>
          </cell>
          <cell r="U839">
            <v>11</v>
          </cell>
          <cell r="V839" t="str">
            <v>CN</v>
          </cell>
          <cell r="W839" t="str">
            <v>Non Compliant</v>
          </cell>
          <cell r="X839" t="str">
            <v>http://dbxpro.com/en-US/products/266xs</v>
          </cell>
          <cell r="Y839">
            <v>830</v>
          </cell>
        </row>
        <row r="840">
          <cell r="A840" t="str">
            <v>DBX286SV</v>
          </cell>
          <cell r="B840" t="str">
            <v>DBX</v>
          </cell>
          <cell r="C840" t="str">
            <v>Production Series</v>
          </cell>
          <cell r="D840" t="str">
            <v>286s</v>
          </cell>
          <cell r="E840" t="str">
            <v>DBX_CROSS</v>
          </cell>
          <cell r="G840" t="str">
            <v>Limited Quantity</v>
          </cell>
          <cell r="H840" t="str">
            <v>Production Series</v>
          </cell>
          <cell r="I840" t="str">
            <v>Mic Preamp / Channel Strip</v>
          </cell>
          <cell r="J840">
            <v>411.25</v>
          </cell>
          <cell r="K840">
            <v>329</v>
          </cell>
          <cell r="L840">
            <v>239</v>
          </cell>
          <cell r="O840">
            <v>6</v>
          </cell>
          <cell r="P840">
            <v>691991401237</v>
          </cell>
          <cell r="R840">
            <v>6</v>
          </cell>
          <cell r="S840">
            <v>22</v>
          </cell>
          <cell r="T840">
            <v>2.5</v>
          </cell>
          <cell r="U840">
            <v>11.25</v>
          </cell>
          <cell r="V840" t="str">
            <v>CN</v>
          </cell>
          <cell r="W840" t="str">
            <v>Non Compliant</v>
          </cell>
          <cell r="X840" t="str">
            <v>http://dbxpro.com/en-US/products/286s</v>
          </cell>
          <cell r="Y840">
            <v>831</v>
          </cell>
        </row>
        <row r="841">
          <cell r="A841" t="str">
            <v>DBX510</v>
          </cell>
          <cell r="B841" t="str">
            <v>DBX</v>
          </cell>
          <cell r="C841" t="str">
            <v>500 Series</v>
          </cell>
          <cell r="D841">
            <v>510</v>
          </cell>
          <cell r="E841" t="str">
            <v>DBX_STUDI</v>
          </cell>
          <cell r="H841" t="str">
            <v>500 Series</v>
          </cell>
          <cell r="I841" t="str">
            <v>SubHarmonic Synthesizer</v>
          </cell>
          <cell r="J841">
            <v>298.75</v>
          </cell>
          <cell r="K841">
            <v>239</v>
          </cell>
          <cell r="L841">
            <v>176.54</v>
          </cell>
          <cell r="O841">
            <v>6</v>
          </cell>
          <cell r="P841">
            <v>691991000669</v>
          </cell>
          <cell r="R841">
            <v>1.5</v>
          </cell>
          <cell r="S841">
            <v>10</v>
          </cell>
          <cell r="T841">
            <v>6</v>
          </cell>
          <cell r="U841">
            <v>3.5</v>
          </cell>
          <cell r="V841" t="str">
            <v>CN</v>
          </cell>
          <cell r="W841" t="str">
            <v>Non Compliant</v>
          </cell>
          <cell r="X841" t="str">
            <v>http://dbxpro.com/en-US/products/510</v>
          </cell>
          <cell r="Y841">
            <v>832</v>
          </cell>
        </row>
        <row r="842">
          <cell r="A842" t="str">
            <v>DBX520</v>
          </cell>
          <cell r="B842" t="str">
            <v>DBX</v>
          </cell>
          <cell r="C842" t="str">
            <v>500 Series</v>
          </cell>
          <cell r="D842">
            <v>520</v>
          </cell>
          <cell r="E842" t="str">
            <v>DBX_STUDI</v>
          </cell>
          <cell r="H842" t="str">
            <v>500 Series</v>
          </cell>
          <cell r="I842" t="str">
            <v xml:space="preserve">De-Esser </v>
          </cell>
          <cell r="J842">
            <v>367.5</v>
          </cell>
          <cell r="K842">
            <v>295</v>
          </cell>
          <cell r="L842">
            <v>205</v>
          </cell>
          <cell r="O842">
            <v>6</v>
          </cell>
          <cell r="P842">
            <v>691991000652</v>
          </cell>
          <cell r="R842">
            <v>2</v>
          </cell>
          <cell r="S842">
            <v>10</v>
          </cell>
          <cell r="T842">
            <v>6.5</v>
          </cell>
          <cell r="U842">
            <v>4</v>
          </cell>
          <cell r="V842" t="str">
            <v>CN</v>
          </cell>
          <cell r="W842" t="str">
            <v>Non Compliant</v>
          </cell>
          <cell r="X842" t="str">
            <v>http://dbxpro.com/en-US/products/520</v>
          </cell>
          <cell r="Y842">
            <v>833</v>
          </cell>
        </row>
        <row r="843">
          <cell r="A843" t="str">
            <v>DBX530</v>
          </cell>
          <cell r="B843" t="str">
            <v>DBX</v>
          </cell>
          <cell r="C843" t="str">
            <v>500 Series</v>
          </cell>
          <cell r="D843">
            <v>530</v>
          </cell>
          <cell r="E843" t="str">
            <v>DBX_STUDI</v>
          </cell>
          <cell r="H843" t="str">
            <v>500 Series</v>
          </cell>
          <cell r="I843" t="str">
            <v xml:space="preserve">3-Band Parametric EQ </v>
          </cell>
          <cell r="J843">
            <v>398.75</v>
          </cell>
          <cell r="K843">
            <v>329</v>
          </cell>
          <cell r="L843">
            <v>242</v>
          </cell>
          <cell r="O843">
            <v>6</v>
          </cell>
          <cell r="P843">
            <v>691991000645</v>
          </cell>
          <cell r="R843">
            <v>8</v>
          </cell>
          <cell r="S843">
            <v>13.5</v>
          </cell>
          <cell r="T843">
            <v>11</v>
          </cell>
          <cell r="U843">
            <v>12</v>
          </cell>
          <cell r="V843" t="str">
            <v>CN</v>
          </cell>
          <cell r="W843" t="str">
            <v>Non Compliant</v>
          </cell>
          <cell r="X843" t="str">
            <v>http://dbxpro.com/en-US/products/530</v>
          </cell>
          <cell r="Y843">
            <v>834</v>
          </cell>
        </row>
        <row r="844">
          <cell r="A844" t="str">
            <v>DBX560A</v>
          </cell>
          <cell r="B844" t="str">
            <v>DBX</v>
          </cell>
          <cell r="C844" t="str">
            <v>500 Series</v>
          </cell>
          <cell r="D844" t="str">
            <v>560A</v>
          </cell>
          <cell r="E844" t="str">
            <v>DBX_STUDI</v>
          </cell>
          <cell r="H844" t="str">
            <v>500 Series</v>
          </cell>
          <cell r="I844" t="str">
            <v xml:space="preserve">Compressor/Limiter </v>
          </cell>
          <cell r="J844">
            <v>436.25</v>
          </cell>
          <cell r="K844">
            <v>349</v>
          </cell>
          <cell r="L844">
            <v>255.2</v>
          </cell>
          <cell r="O844">
            <v>6</v>
          </cell>
          <cell r="P844">
            <v>691991000638</v>
          </cell>
          <cell r="R844">
            <v>1</v>
          </cell>
          <cell r="S844">
            <v>10</v>
          </cell>
          <cell r="T844">
            <v>6.5</v>
          </cell>
          <cell r="U844">
            <v>4</v>
          </cell>
          <cell r="V844" t="str">
            <v>CN</v>
          </cell>
          <cell r="W844" t="str">
            <v>Non Compliant</v>
          </cell>
          <cell r="X844" t="str">
            <v>http://dbxpro.com/en-US/products/560a</v>
          </cell>
          <cell r="Y844">
            <v>835</v>
          </cell>
        </row>
        <row r="845">
          <cell r="A845" t="str">
            <v>DBX580</v>
          </cell>
          <cell r="B845" t="str">
            <v>DBX</v>
          </cell>
          <cell r="C845" t="str">
            <v>500 Series</v>
          </cell>
          <cell r="D845">
            <v>580</v>
          </cell>
          <cell r="E845" t="str">
            <v>DBX_STUDI</v>
          </cell>
          <cell r="H845" t="str">
            <v>500 Series</v>
          </cell>
          <cell r="I845" t="str">
            <v xml:space="preserve">Mic Preamp  </v>
          </cell>
          <cell r="J845">
            <v>473.75</v>
          </cell>
          <cell r="K845">
            <v>379</v>
          </cell>
          <cell r="L845">
            <v>285.94</v>
          </cell>
          <cell r="O845">
            <v>6</v>
          </cell>
          <cell r="P845">
            <v>691991000621</v>
          </cell>
          <cell r="R845">
            <v>1.5</v>
          </cell>
          <cell r="S845">
            <v>10</v>
          </cell>
          <cell r="T845">
            <v>6</v>
          </cell>
          <cell r="U845">
            <v>3.5</v>
          </cell>
          <cell r="V845" t="str">
            <v>CN</v>
          </cell>
          <cell r="W845" t="str">
            <v>Non Compliant</v>
          </cell>
          <cell r="X845" t="str">
            <v>http://dbxpro.com/en-US/products/580</v>
          </cell>
          <cell r="Y845">
            <v>836</v>
          </cell>
        </row>
        <row r="846">
          <cell r="A846" t="str">
            <v>DBX640MV</v>
          </cell>
          <cell r="B846" t="str">
            <v>DBX</v>
          </cell>
          <cell r="C846" t="str">
            <v>Digital Zone Processor</v>
          </cell>
          <cell r="D846" t="str">
            <v>ZonePro 640m</v>
          </cell>
          <cell r="E846" t="str">
            <v>DBX_STUDI</v>
          </cell>
          <cell r="H846" t="str">
            <v>Digital Zone Processor</v>
          </cell>
          <cell r="I846" t="str">
            <v>6x4 Digital Zone Processor</v>
          </cell>
          <cell r="J846">
            <v>1065</v>
          </cell>
          <cell r="K846">
            <v>1065</v>
          </cell>
          <cell r="L846">
            <v>657.84</v>
          </cell>
          <cell r="O846">
            <v>2</v>
          </cell>
          <cell r="P846">
            <v>691991401169</v>
          </cell>
          <cell r="R846">
            <v>8.1999999999999993</v>
          </cell>
          <cell r="S846">
            <v>7.75</v>
          </cell>
          <cell r="T846">
            <v>19</v>
          </cell>
          <cell r="U846">
            <v>1.75</v>
          </cell>
          <cell r="V846" t="str">
            <v>CN</v>
          </cell>
          <cell r="W846" t="str">
            <v>Non Compliant</v>
          </cell>
          <cell r="X846" t="str">
            <v>http://dbxpro.com/en-US/products/640m</v>
          </cell>
          <cell r="Y846">
            <v>837</v>
          </cell>
        </row>
        <row r="847">
          <cell r="A847" t="str">
            <v>DBX640V</v>
          </cell>
          <cell r="B847" t="str">
            <v>DBX</v>
          </cell>
          <cell r="C847" t="str">
            <v>Digital Zone Processor</v>
          </cell>
          <cell r="D847">
            <v>640</v>
          </cell>
          <cell r="E847" t="str">
            <v>DBX_ZONEP</v>
          </cell>
          <cell r="H847" t="str">
            <v>Digital Zone Processor</v>
          </cell>
          <cell r="I847" t="str">
            <v>6x4 Digital Zone Processor</v>
          </cell>
          <cell r="J847">
            <v>970</v>
          </cell>
          <cell r="K847">
            <v>970</v>
          </cell>
          <cell r="L847">
            <v>571.71</v>
          </cell>
          <cell r="O847">
            <v>2</v>
          </cell>
          <cell r="P847">
            <v>691991400728</v>
          </cell>
          <cell r="R847">
            <v>9</v>
          </cell>
          <cell r="S847">
            <v>22</v>
          </cell>
          <cell r="T847">
            <v>11.5</v>
          </cell>
          <cell r="U847">
            <v>3.5</v>
          </cell>
          <cell r="V847" t="str">
            <v>CN</v>
          </cell>
          <cell r="W847" t="str">
            <v>Non Compliant</v>
          </cell>
          <cell r="X847" t="str">
            <v>http://dbxpro.com/en-US/products/640</v>
          </cell>
          <cell r="Y847">
            <v>838</v>
          </cell>
        </row>
        <row r="848">
          <cell r="A848" t="str">
            <v>DBX641MV</v>
          </cell>
          <cell r="B848" t="str">
            <v>DBX</v>
          </cell>
          <cell r="C848" t="str">
            <v>Digital Zone Processor</v>
          </cell>
          <cell r="D848" t="str">
            <v>ZonePro 641m</v>
          </cell>
          <cell r="E848" t="str">
            <v>DBX_ZONEP</v>
          </cell>
          <cell r="I848" t="str">
            <v>Digital Zone Processor</v>
          </cell>
          <cell r="J848">
            <v>825</v>
          </cell>
          <cell r="K848">
            <v>825</v>
          </cell>
          <cell r="L848">
            <v>531.04</v>
          </cell>
          <cell r="O848">
            <v>2</v>
          </cell>
          <cell r="P848">
            <v>691991401176</v>
          </cell>
          <cell r="R848">
            <v>8.8000000000000007</v>
          </cell>
          <cell r="S848">
            <v>5.75</v>
          </cell>
          <cell r="T848">
            <v>19</v>
          </cell>
          <cell r="U848">
            <v>1.75</v>
          </cell>
          <cell r="V848" t="str">
            <v>CN</v>
          </cell>
          <cell r="W848" t="str">
            <v>Non Compliant</v>
          </cell>
          <cell r="X848" t="str">
            <v>http://dbxpro.com/en-US/products/641m</v>
          </cell>
          <cell r="Y848">
            <v>839</v>
          </cell>
        </row>
        <row r="849">
          <cell r="A849" t="str">
            <v>DBX641V</v>
          </cell>
          <cell r="B849" t="str">
            <v>DBX</v>
          </cell>
          <cell r="C849" t="str">
            <v>Digital Zone Processor</v>
          </cell>
          <cell r="D849">
            <v>641</v>
          </cell>
          <cell r="E849" t="str">
            <v>DBX_ZONEP</v>
          </cell>
          <cell r="H849" t="str">
            <v>Digital Zone Processor</v>
          </cell>
          <cell r="I849" t="str">
            <v>6x4 Digital Zone Processor</v>
          </cell>
          <cell r="J849">
            <v>805</v>
          </cell>
          <cell r="K849">
            <v>805</v>
          </cell>
          <cell r="L849">
            <v>494.13</v>
          </cell>
          <cell r="O849">
            <v>2</v>
          </cell>
          <cell r="P849">
            <v>691991400735</v>
          </cell>
          <cell r="R849">
            <v>8.5</v>
          </cell>
          <cell r="S849">
            <v>11.5</v>
          </cell>
          <cell r="T849">
            <v>22</v>
          </cell>
          <cell r="U849">
            <v>3.5</v>
          </cell>
          <cell r="V849" t="str">
            <v>CN</v>
          </cell>
          <cell r="W849" t="str">
            <v>Non Compliant</v>
          </cell>
          <cell r="X849" t="str">
            <v>http://dbxpro.com/en-US/products/641</v>
          </cell>
          <cell r="Y849">
            <v>840</v>
          </cell>
        </row>
        <row r="850">
          <cell r="A850" t="str">
            <v>DBX676FX</v>
          </cell>
          <cell r="B850" t="str">
            <v>DBX</v>
          </cell>
          <cell r="C850" t="str">
            <v>Production Series</v>
          </cell>
          <cell r="D850">
            <v>676</v>
          </cell>
          <cell r="E850" t="str">
            <v>DBX_STUDI</v>
          </cell>
          <cell r="H850" t="str">
            <v>Production Series</v>
          </cell>
          <cell r="I850" t="str">
            <v>Tube Mic Pre Channel Strip</v>
          </cell>
          <cell r="J850">
            <v>1669</v>
          </cell>
          <cell r="K850">
            <v>1339</v>
          </cell>
          <cell r="L850">
            <v>1002.96</v>
          </cell>
          <cell r="O850">
            <v>1</v>
          </cell>
          <cell r="P850">
            <v>691991000416</v>
          </cell>
          <cell r="V850" t="str">
            <v>MX</v>
          </cell>
          <cell r="W850" t="str">
            <v>Non Compliant</v>
          </cell>
          <cell r="X850" t="str">
            <v>http://dbxpro.com/en-US/products/676</v>
          </cell>
          <cell r="Y850">
            <v>841</v>
          </cell>
        </row>
        <row r="851">
          <cell r="A851" t="str">
            <v>DBXAFS2-V</v>
          </cell>
          <cell r="B851" t="str">
            <v>DBX</v>
          </cell>
          <cell r="C851" t="str">
            <v>Production Series</v>
          </cell>
          <cell r="D851" t="str">
            <v>AFS2</v>
          </cell>
          <cell r="E851" t="str">
            <v>DBX_STUDI</v>
          </cell>
          <cell r="H851" t="str">
            <v>Production Series</v>
          </cell>
          <cell r="I851" t="str">
            <v>Dual Channel Advanced Feedback Suppression w/ LCD display</v>
          </cell>
          <cell r="J851">
            <v>587.5</v>
          </cell>
          <cell r="K851">
            <v>470</v>
          </cell>
          <cell r="L851">
            <v>352.25</v>
          </cell>
          <cell r="O851">
            <v>4</v>
          </cell>
          <cell r="P851">
            <v>691991401510</v>
          </cell>
          <cell r="R851">
            <v>6</v>
          </cell>
          <cell r="S851">
            <v>22.5</v>
          </cell>
          <cell r="T851">
            <v>3.5</v>
          </cell>
          <cell r="U851">
            <v>11.5</v>
          </cell>
          <cell r="V851" t="str">
            <v>CN</v>
          </cell>
          <cell r="W851" t="str">
            <v>Non Compliant</v>
          </cell>
          <cell r="X851" t="str">
            <v>http://dbxpro.com/en-US/products/afs2</v>
          </cell>
          <cell r="Y851">
            <v>842</v>
          </cell>
        </row>
        <row r="852">
          <cell r="A852" t="str">
            <v>DBXBOB-V</v>
          </cell>
          <cell r="B852" t="str">
            <v>DBX</v>
          </cell>
          <cell r="C852" t="str">
            <v>Zone Controller</v>
          </cell>
          <cell r="D852" t="str">
            <v>ZC-BOB</v>
          </cell>
          <cell r="E852" t="str">
            <v>DBX_RSR</v>
          </cell>
          <cell r="H852" t="str">
            <v>Zone Controller</v>
          </cell>
          <cell r="I852" t="str">
            <v>ZC BOB Break out Box for Home Run Cabling</v>
          </cell>
          <cell r="J852">
            <v>140</v>
          </cell>
          <cell r="K852">
            <v>140</v>
          </cell>
          <cell r="L852">
            <v>84.28</v>
          </cell>
          <cell r="O852">
            <v>4</v>
          </cell>
          <cell r="P852">
            <v>691991400704</v>
          </cell>
          <cell r="V852" t="str">
            <v>CN</v>
          </cell>
          <cell r="W852" t="str">
            <v>Non Compliant</v>
          </cell>
          <cell r="X852" t="str">
            <v>http://dbxpro.com/en-US/products/zc-bob</v>
          </cell>
          <cell r="Y852">
            <v>843</v>
          </cell>
        </row>
        <row r="853">
          <cell r="A853" t="str">
            <v>DBXCT2</v>
          </cell>
          <cell r="B853" t="str">
            <v>DBX</v>
          </cell>
          <cell r="C853" t="str">
            <v>Accessories</v>
          </cell>
          <cell r="D853" t="str">
            <v xml:space="preserve">CT2 </v>
          </cell>
          <cell r="E853" t="str">
            <v>DBX_ZONEP</v>
          </cell>
          <cell r="H853" t="str">
            <v>Accessories</v>
          </cell>
          <cell r="I853" t="str">
            <v>Cable tester with many common connectors such as Speaker Twist, XLR, Phono, BNC, DIN, TRS, TS, DMX, &amp; Banana</v>
          </cell>
          <cell r="J853">
            <v>112.5</v>
          </cell>
          <cell r="K853">
            <v>90</v>
          </cell>
          <cell r="L853">
            <v>55.85</v>
          </cell>
          <cell r="O853" t="str">
            <v> 12</v>
          </cell>
          <cell r="P853">
            <v>691991001864</v>
          </cell>
          <cell r="R853">
            <v>2</v>
          </cell>
          <cell r="S853">
            <v>6</v>
          </cell>
          <cell r="T853">
            <v>5</v>
          </cell>
          <cell r="U853">
            <v>3</v>
          </cell>
          <cell r="V853" t="str">
            <v>CN</v>
          </cell>
          <cell r="W853" t="str">
            <v>Non Compliant</v>
          </cell>
          <cell r="X853" t="str">
            <v>http://dbxpro.com/en-US/products/ct-2</v>
          </cell>
          <cell r="Y853">
            <v>844</v>
          </cell>
        </row>
        <row r="854">
          <cell r="A854" t="str">
            <v>DBXCT3</v>
          </cell>
          <cell r="B854" t="str">
            <v>DBX</v>
          </cell>
          <cell r="C854" t="str">
            <v>Accessories</v>
          </cell>
          <cell r="D854" t="str">
            <v xml:space="preserve">CT3 </v>
          </cell>
          <cell r="E854" t="str">
            <v>DBX-ACC</v>
          </cell>
          <cell r="H854" t="str">
            <v>Accessories</v>
          </cell>
          <cell r="I854" t="str">
            <v>Advanced cable testing unit with split design, allowing users to test the cable at the plug-in source</v>
          </cell>
          <cell r="J854">
            <v>287.5</v>
          </cell>
          <cell r="K854">
            <v>230</v>
          </cell>
          <cell r="L854">
            <v>164.35</v>
          </cell>
          <cell r="O854" t="str">
            <v> 6</v>
          </cell>
          <cell r="P854">
            <v>691991001871</v>
          </cell>
          <cell r="R854">
            <v>3.5</v>
          </cell>
          <cell r="S854">
            <v>9</v>
          </cell>
          <cell r="T854">
            <v>7.5</v>
          </cell>
          <cell r="U854">
            <v>3.5</v>
          </cell>
          <cell r="V854" t="str">
            <v>CN</v>
          </cell>
          <cell r="W854" t="str">
            <v>Non Compliant</v>
          </cell>
          <cell r="X854" t="str">
            <v>http://dbxpro.com/en-US/products/ct-3</v>
          </cell>
          <cell r="Y854">
            <v>845</v>
          </cell>
        </row>
        <row r="855">
          <cell r="A855" t="str">
            <v>DBXDB10V</v>
          </cell>
          <cell r="B855" t="str">
            <v>DBX</v>
          </cell>
          <cell r="C855" t="str">
            <v>Accessories</v>
          </cell>
          <cell r="D855" t="str">
            <v>dB10</v>
          </cell>
          <cell r="E855" t="str">
            <v>DBX-ACC</v>
          </cell>
          <cell r="H855" t="str">
            <v>Accessories</v>
          </cell>
          <cell r="I855" t="str">
            <v xml:space="preserve">Passive Direct Box </v>
          </cell>
          <cell r="J855">
            <v>168.75</v>
          </cell>
          <cell r="K855">
            <v>135</v>
          </cell>
          <cell r="L855">
            <v>94.39</v>
          </cell>
          <cell r="O855">
            <v>6</v>
          </cell>
          <cell r="P855">
            <v>691991401015</v>
          </cell>
          <cell r="R855">
            <v>1.5</v>
          </cell>
          <cell r="S855">
            <v>8.5</v>
          </cell>
          <cell r="T855">
            <v>2.5</v>
          </cell>
          <cell r="U855">
            <v>7.5</v>
          </cell>
          <cell r="V855" t="str">
            <v>CN</v>
          </cell>
          <cell r="W855" t="str">
            <v>Compliant</v>
          </cell>
          <cell r="X855" t="str">
            <v>http://dbxpro.com/en-US/products/db10</v>
          </cell>
          <cell r="Y855">
            <v>846</v>
          </cell>
        </row>
        <row r="856">
          <cell r="A856" t="str">
            <v>DBXDB12V</v>
          </cell>
          <cell r="B856" t="str">
            <v>DBX</v>
          </cell>
          <cell r="C856" t="str">
            <v>Accessories</v>
          </cell>
          <cell r="D856" t="str">
            <v>dB12</v>
          </cell>
          <cell r="E856" t="str">
            <v>DBX-ACC</v>
          </cell>
          <cell r="H856" t="str">
            <v>Accessories</v>
          </cell>
          <cell r="I856" t="str">
            <v>Active Direct Box</v>
          </cell>
          <cell r="J856">
            <v>231.25</v>
          </cell>
          <cell r="K856">
            <v>185</v>
          </cell>
          <cell r="L856">
            <v>132.91</v>
          </cell>
          <cell r="O856">
            <v>6</v>
          </cell>
          <cell r="P856">
            <v>691991401022</v>
          </cell>
          <cell r="R856">
            <v>2</v>
          </cell>
          <cell r="S856">
            <v>8.5</v>
          </cell>
          <cell r="T856">
            <v>3.5</v>
          </cell>
          <cell r="U856">
            <v>7.5</v>
          </cell>
          <cell r="V856" t="str">
            <v>CN</v>
          </cell>
          <cell r="W856" t="str">
            <v>Non Compliant</v>
          </cell>
          <cell r="X856" t="str">
            <v>http://dbxpro.com/en-US/products/db12</v>
          </cell>
          <cell r="Y856">
            <v>847</v>
          </cell>
        </row>
        <row r="857">
          <cell r="A857" t="str">
            <v>DBXDI1</v>
          </cell>
          <cell r="B857" t="str">
            <v>DBX</v>
          </cell>
          <cell r="C857" t="str">
            <v>Accessories</v>
          </cell>
          <cell r="D857" t="str">
            <v xml:space="preserve">DI1 </v>
          </cell>
          <cell r="E857" t="str">
            <v>DBX-ACC</v>
          </cell>
          <cell r="H857" t="str">
            <v>Accessories</v>
          </cell>
          <cell r="I857" t="str">
            <v>Active direct box ensures audio signals reach their destination in both a balanced format and free from unwanted noise</v>
          </cell>
          <cell r="J857">
            <v>231.25</v>
          </cell>
          <cell r="K857">
            <v>185</v>
          </cell>
          <cell r="L857">
            <v>66.42</v>
          </cell>
          <cell r="O857" t="str">
            <v> 12</v>
          </cell>
          <cell r="P857">
            <v>691991001833</v>
          </cell>
          <cell r="R857">
            <v>1</v>
          </cell>
          <cell r="S857">
            <v>6</v>
          </cell>
          <cell r="T857">
            <v>5</v>
          </cell>
          <cell r="U857">
            <v>2.5</v>
          </cell>
          <cell r="V857" t="str">
            <v>CN</v>
          </cell>
          <cell r="W857" t="str">
            <v>Non Compliant</v>
          </cell>
          <cell r="X857" t="str">
            <v>http://dbxpro.com/en-US/products/di1</v>
          </cell>
          <cell r="Y857">
            <v>848</v>
          </cell>
        </row>
        <row r="858">
          <cell r="A858" t="str">
            <v>DBXDI4</v>
          </cell>
          <cell r="B858" t="str">
            <v>DBX</v>
          </cell>
          <cell r="C858" t="str">
            <v>Accessories</v>
          </cell>
          <cell r="D858" t="str">
            <v xml:space="preserve">DI4 </v>
          </cell>
          <cell r="E858" t="str">
            <v>DBX-ACC</v>
          </cell>
          <cell r="H858" t="str">
            <v>Accessories</v>
          </cell>
          <cell r="I858" t="str">
            <v xml:space="preserve"> 4-channel direct box that converts unbalanced signals into balanced output for use with mixers, PAs, recording consoles and more</v>
          </cell>
          <cell r="J858">
            <v>212.5</v>
          </cell>
          <cell r="K858">
            <v>170</v>
          </cell>
          <cell r="L858">
            <v>124.18</v>
          </cell>
          <cell r="O858">
            <v>10</v>
          </cell>
          <cell r="P858">
            <v>691991001840</v>
          </cell>
          <cell r="R858">
            <v>2</v>
          </cell>
          <cell r="S858">
            <v>9</v>
          </cell>
          <cell r="T858">
            <v>8.5</v>
          </cell>
          <cell r="U858">
            <v>3.5</v>
          </cell>
          <cell r="V858" t="str">
            <v>CN</v>
          </cell>
          <cell r="W858" t="str">
            <v>Non Compliant</v>
          </cell>
          <cell r="X858" t="str">
            <v>http://dbxpro.com/en-US/products/di4</v>
          </cell>
          <cell r="Y858">
            <v>849</v>
          </cell>
        </row>
        <row r="859">
          <cell r="A859" t="str">
            <v>DBXDJDI</v>
          </cell>
          <cell r="B859" t="str">
            <v>DBX</v>
          </cell>
          <cell r="C859" t="str">
            <v>Accessories</v>
          </cell>
          <cell r="D859" t="str">
            <v xml:space="preserve">DJDI </v>
          </cell>
          <cell r="E859" t="str">
            <v>DBX-ACC</v>
          </cell>
          <cell r="H859" t="str">
            <v>Accessories</v>
          </cell>
          <cell r="I859" t="str">
            <v>2-channel passive direct box that converts unbalanced signals into balanced output for use with mixers, PAs, recording consoles and more</v>
          </cell>
          <cell r="J859">
            <v>100</v>
          </cell>
          <cell r="K859">
            <v>80</v>
          </cell>
          <cell r="L859">
            <v>51.58</v>
          </cell>
          <cell r="O859" t="str">
            <v> 12</v>
          </cell>
          <cell r="P859">
            <v>691991002083</v>
          </cell>
          <cell r="R859">
            <v>2</v>
          </cell>
          <cell r="S859">
            <v>2</v>
          </cell>
          <cell r="T859">
            <v>3.25</v>
          </cell>
          <cell r="U859">
            <v>5.5</v>
          </cell>
          <cell r="V859" t="str">
            <v>CN</v>
          </cell>
          <cell r="W859" t="str">
            <v>Non Compliant</v>
          </cell>
          <cell r="X859" t="str">
            <v>http://dbxpro.com/en-US/products/djdi</v>
          </cell>
          <cell r="Y859">
            <v>850</v>
          </cell>
        </row>
        <row r="860">
          <cell r="A860" t="str">
            <v>DBXIEQ31-M</v>
          </cell>
          <cell r="B860" t="str">
            <v>DBX</v>
          </cell>
          <cell r="C860" t="str">
            <v>Digital Zone Processor</v>
          </cell>
          <cell r="D860" t="str">
            <v>IEq31-M</v>
          </cell>
          <cell r="E860" t="str">
            <v>DBX-ACC</v>
          </cell>
          <cell r="H860" t="str">
            <v>DBX,IEQ31,DUAL 31-BAND GRAPHIC EQ,US,MLY</v>
          </cell>
          <cell r="I860" t="str">
            <v>DBX,IEQ31,DUAL 31-BAND GRAPHIC EQ,US,MLY</v>
          </cell>
          <cell r="J860">
            <v>1415</v>
          </cell>
          <cell r="K860">
            <v>1415</v>
          </cell>
          <cell r="L860">
            <v>819.97</v>
          </cell>
          <cell r="P860">
            <v>691991400612</v>
          </cell>
          <cell r="V860" t="str">
            <v>MY</v>
          </cell>
          <cell r="Y860">
            <v>851</v>
          </cell>
        </row>
        <row r="861">
          <cell r="A861" t="str">
            <v>DBXPA2-V</v>
          </cell>
          <cell r="B861" t="str">
            <v>DBX</v>
          </cell>
          <cell r="C861" t="str">
            <v>DriveRack</v>
          </cell>
          <cell r="D861" t="str">
            <v>PA2</v>
          </cell>
          <cell r="E861" t="str">
            <v>DBX_EQ</v>
          </cell>
          <cell r="H861" t="str">
            <v>DriveRack</v>
          </cell>
          <cell r="I861" t="str">
            <v>2x6 PA Management System</v>
          </cell>
          <cell r="J861">
            <v>793.75</v>
          </cell>
          <cell r="K861">
            <v>635</v>
          </cell>
          <cell r="L861">
            <v>472.82</v>
          </cell>
          <cell r="O861">
            <v>6</v>
          </cell>
          <cell r="P861">
            <v>691991401480</v>
          </cell>
          <cell r="R861">
            <v>6.5</v>
          </cell>
          <cell r="S861">
            <v>22</v>
          </cell>
          <cell r="T861">
            <v>4</v>
          </cell>
          <cell r="U861">
            <v>11.5</v>
          </cell>
          <cell r="V861" t="str">
            <v>CN</v>
          </cell>
          <cell r="W861" t="str">
            <v>Non Compliant</v>
          </cell>
          <cell r="X861" t="str">
            <v>http://dbxpro.com/en-US/products/driverack-pa2</v>
          </cell>
          <cell r="Y861">
            <v>852</v>
          </cell>
        </row>
        <row r="862">
          <cell r="A862" t="str">
            <v>DBXPA2-V-TW</v>
          </cell>
          <cell r="B862" t="str">
            <v>DBX</v>
          </cell>
          <cell r="C862" t="str">
            <v>DriveRack</v>
          </cell>
          <cell r="D862" t="str">
            <v>PA2</v>
          </cell>
          <cell r="E862" t="str">
            <v>DBX_RSR</v>
          </cell>
          <cell r="H862" t="str">
            <v>DriveRack</v>
          </cell>
          <cell r="I862" t="str">
            <v>2x6 PA Management System</v>
          </cell>
          <cell r="J862">
            <v>625</v>
          </cell>
          <cell r="K862">
            <v>625</v>
          </cell>
          <cell r="L862">
            <v>462.38</v>
          </cell>
          <cell r="O862">
            <v>6</v>
          </cell>
          <cell r="P862">
            <v>691991033773</v>
          </cell>
          <cell r="R862">
            <v>6.5</v>
          </cell>
          <cell r="S862">
            <v>22</v>
          </cell>
          <cell r="T862">
            <v>4</v>
          </cell>
          <cell r="U862">
            <v>11.5</v>
          </cell>
          <cell r="V862" t="str">
            <v>TW</v>
          </cell>
          <cell r="W862" t="str">
            <v>Non Compliant</v>
          </cell>
          <cell r="X862" t="str">
            <v>http://dbxpro.com/en-US/products/driverack-pa2</v>
          </cell>
          <cell r="Y862">
            <v>853</v>
          </cell>
        </row>
        <row r="863">
          <cell r="A863" t="str">
            <v>DBXPB48V</v>
          </cell>
          <cell r="B863" t="str">
            <v>DBX</v>
          </cell>
          <cell r="C863" t="str">
            <v>Production Series</v>
          </cell>
          <cell r="D863" t="str">
            <v>PB-48</v>
          </cell>
          <cell r="E863" t="str">
            <v>DBX_RSR</v>
          </cell>
          <cell r="H863" t="str">
            <v>Production Series</v>
          </cell>
          <cell r="I863" t="str">
            <v>Patch Bay</v>
          </cell>
          <cell r="J863">
            <v>212.5</v>
          </cell>
          <cell r="K863">
            <v>170</v>
          </cell>
          <cell r="L863">
            <v>124</v>
          </cell>
          <cell r="O863">
            <v>15</v>
          </cell>
          <cell r="P863">
            <v>691991400445</v>
          </cell>
          <cell r="R863">
            <v>2.5</v>
          </cell>
          <cell r="S863">
            <v>20.5</v>
          </cell>
          <cell r="T863">
            <v>2</v>
          </cell>
          <cell r="U863">
            <v>3.5</v>
          </cell>
          <cell r="V863" t="str">
            <v>CN</v>
          </cell>
          <cell r="W863" t="str">
            <v>Non Compliant</v>
          </cell>
          <cell r="X863" t="str">
            <v>http://dbxpro.com/en-US/products/pb48</v>
          </cell>
          <cell r="Y863">
            <v>854</v>
          </cell>
        </row>
        <row r="864">
          <cell r="A864" t="str">
            <v>DBXPMCM-04</v>
          </cell>
          <cell r="B864" t="str">
            <v>DBX</v>
          </cell>
          <cell r="C864" t="str">
            <v>Personal Monitor Solutions</v>
          </cell>
          <cell r="D864" t="str">
            <v>PMC16</v>
          </cell>
          <cell r="E864" t="str">
            <v>DBX-ACC</v>
          </cell>
          <cell r="H864" t="str">
            <v>Personal Monitor Solutions</v>
          </cell>
          <cell r="I864" t="str">
            <v>16-Channel Personal Monitor Controller</v>
          </cell>
          <cell r="J864">
            <v>710</v>
          </cell>
          <cell r="K864">
            <v>710</v>
          </cell>
          <cell r="L864">
            <v>530.13</v>
          </cell>
          <cell r="O864">
            <v>4</v>
          </cell>
          <cell r="P864">
            <v>691991401459</v>
          </cell>
          <cell r="R864">
            <v>3.5</v>
          </cell>
          <cell r="S864">
            <v>16</v>
          </cell>
          <cell r="T864">
            <v>2.5</v>
          </cell>
          <cell r="U864">
            <v>7.5</v>
          </cell>
          <cell r="V864" t="str">
            <v>MY</v>
          </cell>
          <cell r="W864" t="str">
            <v>Compliant</v>
          </cell>
          <cell r="X864" t="str">
            <v>http://dbxpro.com/en-US/products/pmc16</v>
          </cell>
          <cell r="Y864">
            <v>855</v>
          </cell>
        </row>
        <row r="865">
          <cell r="A865" t="str">
            <v>DBXPS6</v>
          </cell>
          <cell r="B865" t="str">
            <v>DBX</v>
          </cell>
          <cell r="D865" t="str">
            <v>DBXPS6</v>
          </cell>
          <cell r="I865" t="str">
            <v>DBX,PS6 6 OUT 12V PWR SUPPLY FOR DBX PMC</v>
          </cell>
          <cell r="J865">
            <v>743.75</v>
          </cell>
          <cell r="K865">
            <v>595</v>
          </cell>
          <cell r="L865">
            <v>432.61</v>
          </cell>
          <cell r="P865">
            <v>691991401473</v>
          </cell>
          <cell r="R865">
            <v>4</v>
          </cell>
          <cell r="S865">
            <v>11.25</v>
          </cell>
          <cell r="T865">
            <v>2.5</v>
          </cell>
          <cell r="U865">
            <v>8.25</v>
          </cell>
          <cell r="V865" t="str">
            <v>CN</v>
          </cell>
          <cell r="W865" t="str">
            <v>Non Compliant</v>
          </cell>
          <cell r="X865" t="str">
            <v>https://dbxpro.com/en/products/ps6</v>
          </cell>
          <cell r="Y865">
            <v>856</v>
          </cell>
        </row>
        <row r="866">
          <cell r="A866" t="str">
            <v>DBXRTA-M</v>
          </cell>
          <cell r="B866" t="str">
            <v>DBX</v>
          </cell>
          <cell r="C866" t="str">
            <v>Accessories</v>
          </cell>
          <cell r="D866" t="str">
            <v>RTA-M</v>
          </cell>
          <cell r="E866" t="str">
            <v>DBX_PMC</v>
          </cell>
          <cell r="H866" t="str">
            <v>Accessories</v>
          </cell>
          <cell r="I866" t="str">
            <v>DriveRack RTA Mic w/clip</v>
          </cell>
          <cell r="J866">
            <v>140</v>
          </cell>
          <cell r="K866">
            <v>140</v>
          </cell>
          <cell r="L866">
            <v>107.74</v>
          </cell>
          <cell r="O866">
            <v>20</v>
          </cell>
          <cell r="P866">
            <v>691991400421</v>
          </cell>
          <cell r="R866">
            <v>1.5</v>
          </cell>
          <cell r="S866">
            <v>12</v>
          </cell>
          <cell r="T866">
            <v>3.5</v>
          </cell>
          <cell r="U866">
            <v>7</v>
          </cell>
          <cell r="V866" t="str">
            <v>PH</v>
          </cell>
          <cell r="W866" t="str">
            <v>Non Compliant</v>
          </cell>
          <cell r="X866" t="str">
            <v>http://dbxpro.com/en-US/products/rta-m</v>
          </cell>
          <cell r="Y866">
            <v>857</v>
          </cell>
        </row>
        <row r="867">
          <cell r="A867" t="str">
            <v>DBXVENU360-V</v>
          </cell>
          <cell r="B867" t="str">
            <v>DBX</v>
          </cell>
          <cell r="C867" t="str">
            <v>DriveRack</v>
          </cell>
          <cell r="D867" t="str">
            <v>VENU360</v>
          </cell>
          <cell r="E867" t="str">
            <v>DBX-ACC</v>
          </cell>
          <cell r="H867" t="str">
            <v>DriveRack</v>
          </cell>
          <cell r="I867" t="str">
            <v>3X6 Loudspeaker Management System</v>
          </cell>
          <cell r="J867">
            <v>1562.5</v>
          </cell>
          <cell r="K867">
            <v>1250</v>
          </cell>
          <cell r="L867">
            <v>929.93</v>
          </cell>
          <cell r="O867">
            <v>1</v>
          </cell>
          <cell r="P867">
            <v>691991401497</v>
          </cell>
          <cell r="R867">
            <v>7.5</v>
          </cell>
          <cell r="S867">
            <v>22</v>
          </cell>
          <cell r="T867">
            <v>3.65</v>
          </cell>
          <cell r="U867">
            <v>11.25</v>
          </cell>
          <cell r="V867" t="str">
            <v>CN</v>
          </cell>
          <cell r="W867" t="str">
            <v>Compliant</v>
          </cell>
          <cell r="X867" t="str">
            <v>http://dbxpro.com/en-US/products/driverack-venu360</v>
          </cell>
          <cell r="Y867">
            <v>858</v>
          </cell>
        </row>
        <row r="868">
          <cell r="A868" t="str">
            <v>DBXVENU360-V-TW</v>
          </cell>
          <cell r="B868" t="str">
            <v>DBX</v>
          </cell>
          <cell r="C868" t="str">
            <v>DriveRack</v>
          </cell>
          <cell r="D868" t="str">
            <v>VENU360</v>
          </cell>
          <cell r="E868" t="str">
            <v>DBX_PSR</v>
          </cell>
          <cell r="H868" t="str">
            <v>DriveRack</v>
          </cell>
          <cell r="I868" t="str">
            <v>3X6 Loudspeaker Management System</v>
          </cell>
          <cell r="J868">
            <v>1225</v>
          </cell>
          <cell r="K868">
            <v>1225</v>
          </cell>
          <cell r="L868">
            <v>910.82</v>
          </cell>
          <cell r="O868">
            <v>1</v>
          </cell>
          <cell r="P868">
            <v>691991033797</v>
          </cell>
          <cell r="R868">
            <v>7.5</v>
          </cell>
          <cell r="S868">
            <v>22</v>
          </cell>
          <cell r="T868">
            <v>3.65</v>
          </cell>
          <cell r="U868">
            <v>11.25</v>
          </cell>
          <cell r="V868" t="str">
            <v>TW</v>
          </cell>
          <cell r="W868" t="str">
            <v>Compliant</v>
          </cell>
          <cell r="X868" t="str">
            <v>http://dbxpro.com/en-US/products/driverack-venu360</v>
          </cell>
          <cell r="Y868">
            <v>859</v>
          </cell>
        </row>
        <row r="869">
          <cell r="A869" t="str">
            <v>DBXZC1V</v>
          </cell>
          <cell r="B869" t="str">
            <v>DBX</v>
          </cell>
          <cell r="C869" t="str">
            <v>Zone Controller</v>
          </cell>
          <cell r="D869" t="str">
            <v>ZC-1</v>
          </cell>
          <cell r="E869" t="str">
            <v>DBX_PSR</v>
          </cell>
          <cell r="H869" t="str">
            <v>Zone Controller</v>
          </cell>
          <cell r="I869" t="str">
            <v>ZC 1 Wall Mounted, Programmable Zone Controller</v>
          </cell>
          <cell r="J869">
            <v>90</v>
          </cell>
          <cell r="K869">
            <v>90</v>
          </cell>
          <cell r="L869">
            <v>51.7</v>
          </cell>
          <cell r="O869">
            <v>4</v>
          </cell>
          <cell r="P869">
            <v>691991400667</v>
          </cell>
          <cell r="R869">
            <v>0.5</v>
          </cell>
          <cell r="S869">
            <v>6.75</v>
          </cell>
          <cell r="T869">
            <v>5.5</v>
          </cell>
          <cell r="U869">
            <v>3.25</v>
          </cell>
          <cell r="V869" t="str">
            <v>CN</v>
          </cell>
          <cell r="W869" t="str">
            <v>Non Compliant</v>
          </cell>
          <cell r="X869" t="str">
            <v>http://dbxpro.com/en-US/products/zc1</v>
          </cell>
          <cell r="Y869">
            <v>860</v>
          </cell>
        </row>
        <row r="870">
          <cell r="A870" t="str">
            <v>DBXZC2V</v>
          </cell>
          <cell r="B870" t="str">
            <v>DBX</v>
          </cell>
          <cell r="C870" t="str">
            <v>Zone Controller</v>
          </cell>
          <cell r="D870" t="str">
            <v>ZC-2</v>
          </cell>
          <cell r="E870" t="str">
            <v>DBX_ZONEP</v>
          </cell>
          <cell r="H870" t="str">
            <v>Zone Controller</v>
          </cell>
          <cell r="I870" t="str">
            <v>ZC 2 Wall Mounted, Programmable Zone Controller</v>
          </cell>
          <cell r="J870">
            <v>95</v>
          </cell>
          <cell r="K870">
            <v>95</v>
          </cell>
          <cell r="L870">
            <v>55.12</v>
          </cell>
          <cell r="O870">
            <v>4</v>
          </cell>
          <cell r="P870">
            <v>691991400674</v>
          </cell>
          <cell r="R870">
            <v>0.5</v>
          </cell>
          <cell r="S870">
            <v>7</v>
          </cell>
          <cell r="T870">
            <v>3.5</v>
          </cell>
          <cell r="U870">
            <v>5.5</v>
          </cell>
          <cell r="V870" t="str">
            <v>CN</v>
          </cell>
          <cell r="W870" t="str">
            <v>Non Compliant</v>
          </cell>
          <cell r="X870" t="str">
            <v>http://dbxpro.com/en-US/products/zc2</v>
          </cell>
          <cell r="Y870">
            <v>861</v>
          </cell>
        </row>
        <row r="871">
          <cell r="A871" t="str">
            <v>DBXZC3V</v>
          </cell>
          <cell r="B871" t="str">
            <v>DBX</v>
          </cell>
          <cell r="C871" t="str">
            <v>Zone Controller</v>
          </cell>
          <cell r="D871" t="str">
            <v>ZC-3</v>
          </cell>
          <cell r="E871" t="str">
            <v>DBX_ZONEP</v>
          </cell>
          <cell r="H871" t="str">
            <v>Zone Controller</v>
          </cell>
          <cell r="I871" t="str">
            <v>ZC 3 Wall Mounted, Program Selecter Zone Controller</v>
          </cell>
          <cell r="J871">
            <v>110</v>
          </cell>
          <cell r="K871">
            <v>110</v>
          </cell>
          <cell r="L871">
            <v>60.45</v>
          </cell>
          <cell r="O871">
            <v>4</v>
          </cell>
          <cell r="P871">
            <v>691991400681</v>
          </cell>
          <cell r="R871">
            <v>0.5</v>
          </cell>
          <cell r="S871">
            <v>7</v>
          </cell>
          <cell r="T871">
            <v>3.5</v>
          </cell>
          <cell r="U871">
            <v>5.5</v>
          </cell>
          <cell r="V871" t="str">
            <v>CN</v>
          </cell>
          <cell r="W871" t="str">
            <v>Non Compliant</v>
          </cell>
          <cell r="X871" t="str">
            <v>http://dbxpro.com/en-US/products/zc3</v>
          </cell>
          <cell r="Y871">
            <v>862</v>
          </cell>
        </row>
        <row r="872">
          <cell r="A872" t="str">
            <v>DBXZC4V</v>
          </cell>
          <cell r="B872" t="str">
            <v>DBX</v>
          </cell>
          <cell r="C872" t="str">
            <v>Zone Controller</v>
          </cell>
          <cell r="D872" t="str">
            <v>ZC-4</v>
          </cell>
          <cell r="E872" t="str">
            <v>DBX_ZONEP</v>
          </cell>
          <cell r="H872" t="str">
            <v>Zone Controller</v>
          </cell>
          <cell r="I872" t="str">
            <v>ZC 4 Wall Mounted Contact Closure Input Zone Controller</v>
          </cell>
          <cell r="J872">
            <v>115</v>
          </cell>
          <cell r="K872">
            <v>115</v>
          </cell>
          <cell r="L872">
            <v>70.13</v>
          </cell>
          <cell r="O872">
            <v>4</v>
          </cell>
          <cell r="P872">
            <v>691991400698</v>
          </cell>
          <cell r="R872">
            <v>0.5</v>
          </cell>
          <cell r="S872">
            <v>6.5</v>
          </cell>
          <cell r="T872">
            <v>5.5</v>
          </cell>
          <cell r="U872">
            <v>3.5</v>
          </cell>
          <cell r="V872" t="str">
            <v>CN</v>
          </cell>
          <cell r="W872" t="str">
            <v>Non Compliant</v>
          </cell>
          <cell r="X872" t="str">
            <v>http://dbxpro.com/en-US/products/zc4</v>
          </cell>
          <cell r="Y872">
            <v>863</v>
          </cell>
        </row>
        <row r="873">
          <cell r="A873" t="str">
            <v>DBXZC6V</v>
          </cell>
          <cell r="B873" t="str">
            <v>DBX</v>
          </cell>
          <cell r="C873" t="str">
            <v>Zone Controller</v>
          </cell>
          <cell r="D873" t="str">
            <v>ZC-6</v>
          </cell>
          <cell r="E873" t="str">
            <v>DBX_ZONEP</v>
          </cell>
          <cell r="H873" t="str">
            <v>Zone Controller</v>
          </cell>
          <cell r="I873" t="str">
            <v>ZC 6 Wall Mounted Push Button Up/Down Controller</v>
          </cell>
          <cell r="J873">
            <v>90</v>
          </cell>
          <cell r="K873">
            <v>90</v>
          </cell>
          <cell r="L873">
            <v>52.19</v>
          </cell>
          <cell r="O873">
            <v>4</v>
          </cell>
          <cell r="P873">
            <v>691991400759</v>
          </cell>
          <cell r="R873">
            <v>1</v>
          </cell>
          <cell r="S873">
            <v>7</v>
          </cell>
          <cell r="T873">
            <v>3.5</v>
          </cell>
          <cell r="U873">
            <v>6</v>
          </cell>
          <cell r="V873" t="str">
            <v>CN</v>
          </cell>
          <cell r="W873" t="str">
            <v>Non Compliant</v>
          </cell>
          <cell r="X873" t="str">
            <v>http://dbxpro.com/en-US/products/zc6</v>
          </cell>
          <cell r="Y873">
            <v>864</v>
          </cell>
        </row>
        <row r="874">
          <cell r="A874" t="str">
            <v>DBXZC7V</v>
          </cell>
          <cell r="B874" t="str">
            <v>DBX</v>
          </cell>
          <cell r="C874" t="str">
            <v>Zone Controller</v>
          </cell>
          <cell r="D874" t="str">
            <v>ZC-7</v>
          </cell>
          <cell r="E874" t="str">
            <v>DBX_ZONEP</v>
          </cell>
          <cell r="H874" t="str">
            <v>Zone Controller</v>
          </cell>
          <cell r="I874" t="str">
            <v>ZC 7 Wall Mounted Mic Page Assignment Controller</v>
          </cell>
          <cell r="J874">
            <v>100</v>
          </cell>
          <cell r="K874">
            <v>100</v>
          </cell>
          <cell r="L874">
            <v>56.68</v>
          </cell>
          <cell r="O874">
            <v>4</v>
          </cell>
          <cell r="P874">
            <v>691991400773</v>
          </cell>
          <cell r="R874">
            <v>0.5</v>
          </cell>
          <cell r="S874">
            <v>7</v>
          </cell>
          <cell r="T874">
            <v>5.5</v>
          </cell>
          <cell r="U874">
            <v>3.5</v>
          </cell>
          <cell r="V874" t="str">
            <v>CN</v>
          </cell>
          <cell r="W874" t="str">
            <v>Non Compliant</v>
          </cell>
          <cell r="X874" t="str">
            <v>http://dbxpro.com/en-US/products/zc7</v>
          </cell>
          <cell r="Y874">
            <v>865</v>
          </cell>
        </row>
        <row r="875">
          <cell r="A875" t="str">
            <v>DBXZC8V</v>
          </cell>
          <cell r="B875" t="str">
            <v>DBX</v>
          </cell>
          <cell r="C875" t="str">
            <v>Zone Controller</v>
          </cell>
          <cell r="D875" t="str">
            <v>ZC-8</v>
          </cell>
          <cell r="E875" t="str">
            <v>DBX_ZONEP</v>
          </cell>
          <cell r="H875" t="str">
            <v>Zone Controller</v>
          </cell>
          <cell r="I875" t="str">
            <v>ZC 8 Wall Mounted Up/Down Volume Controller</v>
          </cell>
          <cell r="J875">
            <v>110</v>
          </cell>
          <cell r="K875">
            <v>110</v>
          </cell>
          <cell r="L875">
            <v>60.53</v>
          </cell>
          <cell r="O875">
            <v>4</v>
          </cell>
          <cell r="P875">
            <v>691991400797</v>
          </cell>
          <cell r="R875">
            <v>0.5</v>
          </cell>
          <cell r="S875">
            <v>7</v>
          </cell>
          <cell r="T875">
            <v>3.5</v>
          </cell>
          <cell r="U875">
            <v>5.5</v>
          </cell>
          <cell r="V875" t="str">
            <v>CN</v>
          </cell>
          <cell r="W875" t="str">
            <v>Non Compliant</v>
          </cell>
          <cell r="X875" t="str">
            <v>http://dbxpro.com/en-US/products/zc8</v>
          </cell>
          <cell r="Y875">
            <v>866</v>
          </cell>
        </row>
        <row r="876">
          <cell r="A876" t="str">
            <v>DBXZC9V</v>
          </cell>
          <cell r="B876" t="str">
            <v>DBX</v>
          </cell>
          <cell r="C876" t="str">
            <v>Zone Controller</v>
          </cell>
          <cell r="D876" t="str">
            <v>ZC-9</v>
          </cell>
          <cell r="E876" t="str">
            <v>DBX_ZONEP</v>
          </cell>
          <cell r="H876" t="str">
            <v>Zone Controller</v>
          </cell>
          <cell r="I876" t="str">
            <v>ZC 9 Wall Mounted 8 Position Zone Controller</v>
          </cell>
          <cell r="J876">
            <v>100</v>
          </cell>
          <cell r="K876">
            <v>100</v>
          </cell>
          <cell r="L876">
            <v>56.26</v>
          </cell>
          <cell r="O876">
            <v>4</v>
          </cell>
          <cell r="P876">
            <v>691991400865</v>
          </cell>
          <cell r="R876">
            <v>0.5</v>
          </cell>
          <cell r="S876">
            <v>5.5</v>
          </cell>
          <cell r="T876">
            <v>7</v>
          </cell>
          <cell r="U876">
            <v>3</v>
          </cell>
          <cell r="V876" t="str">
            <v>CN</v>
          </cell>
          <cell r="W876" t="str">
            <v>Non Compliant</v>
          </cell>
          <cell r="X876" t="str">
            <v>http://dbxpro.com/en-US/products/zc9</v>
          </cell>
          <cell r="Y876">
            <v>867</v>
          </cell>
        </row>
        <row r="877">
          <cell r="A877" t="str">
            <v>DBXZCV-FIRE</v>
          </cell>
          <cell r="B877" t="str">
            <v>DBX</v>
          </cell>
          <cell r="C877" t="str">
            <v>Zone Controller</v>
          </cell>
          <cell r="D877" t="str">
            <v>ZC-FIRE</v>
          </cell>
          <cell r="E877" t="str">
            <v>DBX_ZONEP</v>
          </cell>
          <cell r="H877" t="str">
            <v>Zone Controller</v>
          </cell>
          <cell r="I877" t="str">
            <v>ZC FIRE Fire System Interface</v>
          </cell>
          <cell r="J877">
            <v>105</v>
          </cell>
          <cell r="K877">
            <v>105</v>
          </cell>
          <cell r="L877">
            <v>65.3</v>
          </cell>
          <cell r="O877">
            <v>4</v>
          </cell>
          <cell r="P877">
            <v>691991400742</v>
          </cell>
          <cell r="R877">
            <v>1</v>
          </cell>
          <cell r="S877">
            <v>7</v>
          </cell>
          <cell r="T877">
            <v>7</v>
          </cell>
          <cell r="U877">
            <v>4</v>
          </cell>
          <cell r="V877" t="str">
            <v>CN</v>
          </cell>
          <cell r="W877" t="str">
            <v>Non Compliant</v>
          </cell>
          <cell r="X877" t="str">
            <v>http://dbxpro.com/en-US/products/zc-fire</v>
          </cell>
          <cell r="Y877">
            <v>868</v>
          </cell>
        </row>
        <row r="878">
          <cell r="A878" t="str">
            <v>JBL-C412C/T</v>
          </cell>
          <cell r="B878" t="str">
            <v>JBL</v>
          </cell>
          <cell r="C878" t="str">
            <v>Ceiling Speaker</v>
          </cell>
          <cell r="D878" t="str">
            <v>Control 412C/T</v>
          </cell>
          <cell r="E878" t="str">
            <v>JBL018</v>
          </cell>
          <cell r="F878" t="str">
            <v>No</v>
          </cell>
          <cell r="G878" t="str">
            <v>NEW</v>
          </cell>
          <cell r="H878" t="str">
            <v>3 IN STANDARD CEILING SPK</v>
          </cell>
          <cell r="I878" t="str">
            <v> Standard Coverage Series – Control 412C/T –  3" Compact, 20W, 160° Coverage, Ceiling Loudspeaker</v>
          </cell>
          <cell r="J878">
            <v>115</v>
          </cell>
          <cell r="K878">
            <v>115</v>
          </cell>
          <cell r="L878">
            <v>82.59</v>
          </cell>
          <cell r="M878">
            <v>78.460499999999996</v>
          </cell>
          <cell r="N878">
            <v>74.331000000000003</v>
          </cell>
          <cell r="O878" t="str">
            <v xml:space="preserve">2sets/Master Carton </v>
          </cell>
          <cell r="P878">
            <v>691991043314</v>
          </cell>
          <cell r="Q878" t="str">
            <v>No</v>
          </cell>
          <cell r="R878">
            <v>17.460590399999997</v>
          </cell>
          <cell r="S878">
            <v>27.2441092</v>
          </cell>
          <cell r="T878">
            <v>10.708667199999999</v>
          </cell>
          <cell r="U878">
            <v>9.3700837999999997</v>
          </cell>
          <cell r="V878" t="str">
            <v>CN</v>
          </cell>
          <cell r="W878" t="str">
            <v>Non Compliant</v>
          </cell>
          <cell r="X878" t="str">
            <v>https://jblpro.com/en-US/products/control-412ct</v>
          </cell>
          <cell r="Y878">
            <v>0</v>
          </cell>
        </row>
        <row r="879">
          <cell r="A879" t="str">
            <v>JBL-C442C/T</v>
          </cell>
          <cell r="B879" t="str">
            <v>JBL</v>
          </cell>
          <cell r="C879" t="str">
            <v>Ceiling Speaker</v>
          </cell>
          <cell r="D879" t="str">
            <v>Control 442C/T</v>
          </cell>
          <cell r="E879" t="str">
            <v>JB019</v>
          </cell>
          <cell r="F879" t="str">
            <v>No</v>
          </cell>
          <cell r="G879" t="str">
            <v>NEW</v>
          </cell>
          <cell r="H879" t="str">
            <v>2.5 IN PREMIUM CEILING SPKR</v>
          </cell>
          <cell r="I879" t="str">
            <v> Premium Coverage Series – Control 442C/T – 2.5" Compact, 15W, 160° Coverage, Satellite Ceiling Loudspeaker</v>
          </cell>
          <cell r="J879">
            <v>125</v>
          </cell>
          <cell r="K879">
            <v>125</v>
          </cell>
          <cell r="L879">
            <v>92.29</v>
          </cell>
          <cell r="M879">
            <v>87.6755</v>
          </cell>
          <cell r="N879">
            <v>83.061000000000007</v>
          </cell>
          <cell r="O879" t="str">
            <v xml:space="preserve">9sets/Master Carton </v>
          </cell>
          <cell r="P879">
            <v>691991043208</v>
          </cell>
          <cell r="Q879" t="str">
            <v>No</v>
          </cell>
          <cell r="R879">
            <v>7.0988764</v>
          </cell>
          <cell r="S879">
            <v>13.1496134</v>
          </cell>
          <cell r="T879">
            <v>7.9527601999999993</v>
          </cell>
          <cell r="U879">
            <v>7.4409488999999995</v>
          </cell>
          <cell r="V879" t="str">
            <v>CN</v>
          </cell>
          <cell r="W879" t="str">
            <v>Non Compliant</v>
          </cell>
          <cell r="X879" t="str">
            <v>https://jblpro.com/en-US/products/control-442ct</v>
          </cell>
          <cell r="Y879">
            <v>0</v>
          </cell>
        </row>
        <row r="880">
          <cell r="A880" t="str">
            <v>JBL-C414MC/T</v>
          </cell>
          <cell r="B880" t="str">
            <v>JBL</v>
          </cell>
          <cell r="C880" t="str">
            <v>Ceiling Speaker</v>
          </cell>
          <cell r="D880" t="str">
            <v>Control 414C/T Micro</v>
          </cell>
          <cell r="E880" t="str">
            <v>JBL018</v>
          </cell>
          <cell r="F880" t="str">
            <v>No</v>
          </cell>
          <cell r="G880" t="str">
            <v>NEW</v>
          </cell>
          <cell r="H880" t="str">
            <v>4.5 IN STANDARD MICRO CEILING SPK</v>
          </cell>
          <cell r="I880" t="str">
            <v> Standard Coverage Series – Control 41MC/T – Shallow Two-way 4.5", 15W, 160° Coverage, Ceiling Loudspeaker</v>
          </cell>
          <cell r="J880">
            <v>125</v>
          </cell>
          <cell r="K880">
            <v>125</v>
          </cell>
          <cell r="L880">
            <v>92.88</v>
          </cell>
          <cell r="M880">
            <v>88.23599999999999</v>
          </cell>
          <cell r="N880">
            <v>83.591999999999999</v>
          </cell>
          <cell r="O880" t="str">
            <v xml:space="preserve">2sets/Master Carton </v>
          </cell>
          <cell r="P880">
            <v>691991043383</v>
          </cell>
          <cell r="Q880" t="str">
            <v>No</v>
          </cell>
          <cell r="R880">
            <v>18.915639599999999</v>
          </cell>
          <cell r="S880">
            <v>27.2441092</v>
          </cell>
          <cell r="T880">
            <v>10.708667199999999</v>
          </cell>
          <cell r="U880">
            <v>8.4645714999999999</v>
          </cell>
          <cell r="V880" t="str">
            <v>CN</v>
          </cell>
          <cell r="W880" t="str">
            <v>Non Compliant</v>
          </cell>
          <cell r="X880" t="str">
            <v>https://jblpro.com/en-US/products/control-414mct</v>
          </cell>
          <cell r="Y880">
            <v>0</v>
          </cell>
        </row>
        <row r="881">
          <cell r="A881" t="str">
            <v>JBL-C414C/T</v>
          </cell>
          <cell r="B881" t="str">
            <v>JBL</v>
          </cell>
          <cell r="C881" t="str">
            <v>Ceiling Speaker</v>
          </cell>
          <cell r="D881" t="str">
            <v>Control 414C/T</v>
          </cell>
          <cell r="E881" t="str">
            <v>JBL018</v>
          </cell>
          <cell r="F881" t="str">
            <v>No</v>
          </cell>
          <cell r="G881" t="str">
            <v>NEW</v>
          </cell>
          <cell r="H881" t="str">
            <v>4 IN STANDARDCEILING SPK</v>
          </cell>
          <cell r="I881" t="str">
            <v> Standard Coverage Series – Control 414C/T – Two-way 4" Coaxial, 30W, 130° Coverage, Ceiling Loudspeaker</v>
          </cell>
          <cell r="J881">
            <v>145</v>
          </cell>
          <cell r="K881">
            <v>145</v>
          </cell>
          <cell r="L881">
            <v>105.88</v>
          </cell>
          <cell r="M881">
            <v>100.58599999999998</v>
          </cell>
          <cell r="N881">
            <v>95.292000000000002</v>
          </cell>
          <cell r="O881" t="str">
            <v xml:space="preserve">2sets/Master Carton </v>
          </cell>
          <cell r="P881">
            <v>691991043321</v>
          </cell>
          <cell r="Q881" t="str">
            <v>No</v>
          </cell>
          <cell r="R881">
            <v>20.987982399999996</v>
          </cell>
          <cell r="S881">
            <v>27.2441092</v>
          </cell>
          <cell r="T881">
            <v>10.708667199999999</v>
          </cell>
          <cell r="U881">
            <v>11.023627999999999</v>
          </cell>
          <cell r="V881" t="str">
            <v>CN</v>
          </cell>
          <cell r="W881" t="str">
            <v>Non Compliant</v>
          </cell>
          <cell r="X881" t="str">
            <v>https://jblpro.com/en-US/products/control-414ct</v>
          </cell>
          <cell r="Y881">
            <v>0</v>
          </cell>
        </row>
        <row r="882">
          <cell r="A882" t="str">
            <v>JBL-C416C/T</v>
          </cell>
          <cell r="B882" t="str">
            <v>JBL</v>
          </cell>
          <cell r="C882" t="str">
            <v>Ceiling Speaker</v>
          </cell>
          <cell r="D882" t="str">
            <v>Control 416C/T</v>
          </cell>
          <cell r="E882" t="str">
            <v>JBL018</v>
          </cell>
          <cell r="F882" t="str">
            <v>No</v>
          </cell>
          <cell r="G882" t="str">
            <v>NEW</v>
          </cell>
          <cell r="H882" t="str">
            <v>6 INSTANDARD CEILING SPK</v>
          </cell>
          <cell r="I882" t="str">
            <v> Standard Coverage Series – Control 416C/T – Two-way 6.5" Coaxial, 50W, 120° Coverage, Ceiling Loudspeaker</v>
          </cell>
          <cell r="J882">
            <v>185</v>
          </cell>
          <cell r="K882">
            <v>185</v>
          </cell>
          <cell r="L882">
            <v>135.62</v>
          </cell>
          <cell r="M882">
            <v>128.839</v>
          </cell>
          <cell r="N882">
            <v>122.05800000000001</v>
          </cell>
          <cell r="O882" t="str">
            <v xml:space="preserve">2sets/Master Carton </v>
          </cell>
          <cell r="P882">
            <v>691991043338</v>
          </cell>
          <cell r="Q882" t="str">
            <v>No</v>
          </cell>
          <cell r="R882">
            <v>27.8663968</v>
          </cell>
          <cell r="S882">
            <v>28.818913199999997</v>
          </cell>
          <cell r="T882">
            <v>12.677172199999999</v>
          </cell>
          <cell r="U882">
            <v>13.110243299999999</v>
          </cell>
          <cell r="V882" t="str">
            <v>CN</v>
          </cell>
          <cell r="W882" t="str">
            <v>Non Compliant</v>
          </cell>
          <cell r="X882" t="str">
            <v>https://jblpro.com/en-US/products/control-416ct</v>
          </cell>
          <cell r="Y882">
            <v>0</v>
          </cell>
        </row>
        <row r="883">
          <cell r="A883" t="str">
            <v>JBL-C418C/T</v>
          </cell>
          <cell r="B883" t="str">
            <v>JBL</v>
          </cell>
          <cell r="C883" t="str">
            <v>Ceiling Speaker</v>
          </cell>
          <cell r="D883" t="str">
            <v>Control 418C/T</v>
          </cell>
          <cell r="E883" t="str">
            <v>JBL018</v>
          </cell>
          <cell r="F883" t="str">
            <v>No</v>
          </cell>
          <cell r="G883" t="str">
            <v>NEW</v>
          </cell>
          <cell r="H883" t="str">
            <v>8 IN STANDARD CEILING SPK</v>
          </cell>
          <cell r="I883" t="str">
            <v> Standard Coverage Series – Control 418C/T – Two-way 8" Coaxial, 90W, 100° Coverage, Ceiling Loudspeaker</v>
          </cell>
          <cell r="J883">
            <v>250</v>
          </cell>
          <cell r="K883">
            <v>250</v>
          </cell>
          <cell r="L883">
            <v>185.65</v>
          </cell>
          <cell r="M883">
            <v>176.36750000000001</v>
          </cell>
          <cell r="N883">
            <v>167.08500000000001</v>
          </cell>
          <cell r="O883" t="str">
            <v xml:space="preserve">2sets/Master Carton </v>
          </cell>
          <cell r="P883">
            <v>691991043345</v>
          </cell>
          <cell r="Q883" t="str">
            <v>No</v>
          </cell>
          <cell r="R883">
            <v>39.132004999999999</v>
          </cell>
          <cell r="S883">
            <v>28.818913199999997</v>
          </cell>
          <cell r="T883">
            <v>15.2362287</v>
          </cell>
          <cell r="U883">
            <v>15.0393782</v>
          </cell>
          <cell r="V883" t="str">
            <v>CN</v>
          </cell>
          <cell r="W883" t="str">
            <v>Non Compliant</v>
          </cell>
          <cell r="X883" t="str">
            <v>https://jblpro.com/en-US/products/control-418ct</v>
          </cell>
          <cell r="Y883">
            <v>0</v>
          </cell>
        </row>
        <row r="884">
          <cell r="A884" t="str">
            <v>JBL-C447LP</v>
          </cell>
          <cell r="B884" t="str">
            <v>JBL</v>
          </cell>
          <cell r="C884" t="str">
            <v>Ceiling Speaker</v>
          </cell>
          <cell r="D884" t="str">
            <v>Control 447LP</v>
          </cell>
          <cell r="E884" t="str">
            <v>JB022</v>
          </cell>
          <cell r="F884" t="str">
            <v>No</v>
          </cell>
          <cell r="G884" t="str">
            <v>NEW</v>
          </cell>
          <cell r="H884" t="str">
            <v>6.5 IN PREMIUM LP CEILING SPKR</v>
          </cell>
          <cell r="I884" t="str">
            <v> Premium Coverage Series – Control 447LP – Low Profile Two-way 6.5" Coaxial, 75W, 120° Coverage, Ceiling Loudspeaker with RBI</v>
          </cell>
          <cell r="J884">
            <v>285</v>
          </cell>
          <cell r="K884">
            <v>285</v>
          </cell>
          <cell r="L884">
            <v>212.64</v>
          </cell>
          <cell r="M884">
            <v>202.00799999999998</v>
          </cell>
          <cell r="N884">
            <v>191.376</v>
          </cell>
          <cell r="O884" t="str">
            <v xml:space="preserve">2sets/Master Carton </v>
          </cell>
          <cell r="P884">
            <v>691991043222</v>
          </cell>
          <cell r="Q884" t="str">
            <v>No</v>
          </cell>
          <cell r="R884">
            <v>34.877088399999998</v>
          </cell>
          <cell r="S884">
            <v>28.818913199999997</v>
          </cell>
          <cell r="T884">
            <v>15.354339</v>
          </cell>
          <cell r="U884">
            <v>10.511816699999999</v>
          </cell>
          <cell r="V884" t="str">
            <v>CN</v>
          </cell>
          <cell r="W884" t="str">
            <v>Non Compliant</v>
          </cell>
          <cell r="X884" t="str">
            <v>https://jblpro.com/en-US/products/control-447lp</v>
          </cell>
          <cell r="Y884">
            <v>0</v>
          </cell>
        </row>
        <row r="885">
          <cell r="A885" t="str">
            <v>JBL-C445C/T</v>
          </cell>
          <cell r="B885" t="str">
            <v>JBL</v>
          </cell>
          <cell r="C885" t="str">
            <v>Ceiling Speaker</v>
          </cell>
          <cell r="D885" t="str">
            <v>Control 445C/T</v>
          </cell>
          <cell r="E885" t="str">
            <v>JB020</v>
          </cell>
          <cell r="F885" t="str">
            <v>No</v>
          </cell>
          <cell r="G885" t="str">
            <v>NEW</v>
          </cell>
          <cell r="H885" t="str">
            <v>5.25 IN PREMIUM CEILING SPKR</v>
          </cell>
          <cell r="I885" t="str">
            <v> Premium Coverage Series – Control 445C/T – Two-way 5.25" Coaxial, 75W, 120° Coverage, Ceiling Loudspeaker with RBI</v>
          </cell>
          <cell r="J885">
            <v>290</v>
          </cell>
          <cell r="K885">
            <v>290</v>
          </cell>
          <cell r="L885">
            <v>214.1</v>
          </cell>
          <cell r="M885">
            <v>203.39499999999998</v>
          </cell>
          <cell r="N885">
            <v>192.69</v>
          </cell>
          <cell r="O885" t="str">
            <v xml:space="preserve">2sets/Master Carton </v>
          </cell>
          <cell r="P885">
            <v>691991043192</v>
          </cell>
          <cell r="Q885" t="str">
            <v>No</v>
          </cell>
          <cell r="R885">
            <v>30.489894599999996</v>
          </cell>
          <cell r="S885">
            <v>28.818913199999997</v>
          </cell>
          <cell r="T885">
            <v>12.677172199999999</v>
          </cell>
          <cell r="U885">
            <v>13.818905099999998</v>
          </cell>
          <cell r="V885" t="str">
            <v>CN</v>
          </cell>
          <cell r="W885" t="str">
            <v>Non Compliant</v>
          </cell>
          <cell r="X885" t="str">
            <v>https://jblpro.com/en-US/products/control-445ct</v>
          </cell>
          <cell r="Y885">
            <v>0</v>
          </cell>
        </row>
        <row r="886">
          <cell r="A886" t="str">
            <v>JBL-C447C/T</v>
          </cell>
          <cell r="B886" t="str">
            <v>JBL</v>
          </cell>
          <cell r="C886" t="str">
            <v>Ceiling Speaker</v>
          </cell>
          <cell r="D886" t="str">
            <v>Control 447C/T</v>
          </cell>
          <cell r="E886" t="str">
            <v>JB021</v>
          </cell>
          <cell r="F886" t="str">
            <v>No</v>
          </cell>
          <cell r="G886" t="str">
            <v>NEW</v>
          </cell>
          <cell r="H886" t="str">
            <v>6.5 IN PREMIUM CEILING SPKR</v>
          </cell>
          <cell r="I886" t="str">
            <v> Premium Coverage Series – Control 447C/T – Two-way 6.5" Coaxial, 75W, 120° Coverage, Ceiling Loudspeaker with RBI</v>
          </cell>
          <cell r="J886">
            <v>330</v>
          </cell>
          <cell r="K886">
            <v>330</v>
          </cell>
          <cell r="L886">
            <v>247.39</v>
          </cell>
          <cell r="M886">
            <v>235.02049999999997</v>
          </cell>
          <cell r="N886">
            <v>222.65099999999998</v>
          </cell>
          <cell r="O886" t="str">
            <v xml:space="preserve">2sets/Master Carton </v>
          </cell>
          <cell r="P886">
            <v>691991043215</v>
          </cell>
          <cell r="Q886" t="str">
            <v>No</v>
          </cell>
          <cell r="R886">
            <v>38.073787399999993</v>
          </cell>
          <cell r="S886">
            <v>28.818913199999997</v>
          </cell>
          <cell r="T886">
            <v>15.354339</v>
          </cell>
          <cell r="U886">
            <v>14.9212679</v>
          </cell>
          <cell r="V886" t="str">
            <v>CN</v>
          </cell>
          <cell r="W886" t="str">
            <v>Non Compliant</v>
          </cell>
          <cell r="X886" t="str">
            <v>https://jblpro.com/en-US/products/control-447ct</v>
          </cell>
          <cell r="Y886">
            <v>0</v>
          </cell>
        </row>
        <row r="887">
          <cell r="A887" t="str">
            <v>JBL-C447HC</v>
          </cell>
          <cell r="B887" t="str">
            <v>JBL</v>
          </cell>
          <cell r="C887" t="str">
            <v>Ceiling Speaker</v>
          </cell>
          <cell r="D887" t="str">
            <v>Control 447HC</v>
          </cell>
          <cell r="E887" t="str">
            <v>JB023</v>
          </cell>
          <cell r="F887" t="str">
            <v>No</v>
          </cell>
          <cell r="G887" t="str">
            <v>NEW</v>
          </cell>
          <cell r="H887" t="str">
            <v>6.5 IN PREMIUM HC CEILING SPKR</v>
          </cell>
          <cell r="I887" t="str">
            <v> Premium Coverage Series – Control 447HC – High Ceiling Two-way 6.5" Coaxial, 75W, 85° Coverage, Loudspeaker with RBI</v>
          </cell>
          <cell r="J887">
            <v>395</v>
          </cell>
          <cell r="K887">
            <v>395</v>
          </cell>
          <cell r="L887">
            <v>294.89</v>
          </cell>
          <cell r="M887">
            <v>280.14549999999997</v>
          </cell>
          <cell r="N887">
            <v>265.40100000000001</v>
          </cell>
          <cell r="O887" t="str">
            <v xml:space="preserve">2sets/Master Carton </v>
          </cell>
          <cell r="P887">
            <v>691991043239</v>
          </cell>
          <cell r="Q887" t="str">
            <v>No</v>
          </cell>
          <cell r="R887">
            <v>49.22916459999999</v>
          </cell>
          <cell r="S887">
            <v>30.118126499999999</v>
          </cell>
          <cell r="T887">
            <v>16.850402799999998</v>
          </cell>
          <cell r="U887">
            <v>18.464576900000001</v>
          </cell>
          <cell r="V887" t="str">
            <v>CN</v>
          </cell>
          <cell r="W887" t="str">
            <v>Non Compliant</v>
          </cell>
          <cell r="X887" t="str">
            <v>https://jblpro.com/en-US/products/control-447hc</v>
          </cell>
          <cell r="Y887">
            <v>0</v>
          </cell>
        </row>
        <row r="888">
          <cell r="A888" t="str">
            <v>JBL-C440CS/T</v>
          </cell>
          <cell r="B888" t="str">
            <v>JBL</v>
          </cell>
          <cell r="C888" t="str">
            <v>Ceiling Speaker</v>
          </cell>
          <cell r="D888" t="str">
            <v>Control 440CS/T</v>
          </cell>
          <cell r="E888" t="str">
            <v>JB024</v>
          </cell>
          <cell r="F888" t="str">
            <v>No</v>
          </cell>
          <cell r="G888" t="str">
            <v>NEW</v>
          </cell>
          <cell r="H888" t="str">
            <v>8 IN PREMIUM IN-CEILING SUBWOOFER</v>
          </cell>
          <cell r="I888" t="str">
            <v> Premium Coverage Series – Control 440CS/T – 8", 100W, Ceiling Subwoofer with Built-In Crossover</v>
          </cell>
          <cell r="J888">
            <v>460</v>
          </cell>
          <cell r="K888">
            <v>460</v>
          </cell>
          <cell r="L888">
            <v>343.69</v>
          </cell>
          <cell r="M888">
            <v>326.50549999999998</v>
          </cell>
          <cell r="N888">
            <v>309.32100000000003</v>
          </cell>
          <cell r="O888" t="str">
            <v xml:space="preserve">2sets/Master Carton </v>
          </cell>
          <cell r="P888">
            <v>691991043246</v>
          </cell>
          <cell r="Q888" t="str">
            <v>No</v>
          </cell>
          <cell r="R888">
            <v>55.159592399999994</v>
          </cell>
          <cell r="S888">
            <v>30.118126499999999</v>
          </cell>
          <cell r="T888">
            <v>16.850402799999998</v>
          </cell>
          <cell r="U888">
            <v>18.464576900000001</v>
          </cell>
          <cell r="V888" t="str">
            <v>CN</v>
          </cell>
          <cell r="W888" t="str">
            <v>Non Compliant</v>
          </cell>
          <cell r="X888" t="str">
            <v>https://jblpro.com/en-US/products/control-440cst</v>
          </cell>
          <cell r="Y888">
            <v>0</v>
          </cell>
        </row>
        <row r="889">
          <cell r="A889" t="str">
            <v>JBL-MTC-414WG</v>
          </cell>
          <cell r="B889" t="str">
            <v>JBL</v>
          </cell>
          <cell r="C889" t="str">
            <v>Accessory</v>
          </cell>
          <cell r="D889" t="str">
            <v xml:space="preserve">JBL-MTC-414WG  </v>
          </cell>
          <cell r="E889" t="str">
            <v>JBL019</v>
          </cell>
          <cell r="F889" t="str">
            <v>No</v>
          </cell>
          <cell r="G889" t="str">
            <v>NEW</v>
          </cell>
          <cell r="H889" t="str">
            <v>HIGH HUMIDITY WTHR GRILLE 412/414/MCR(EA=2GRILLES)</v>
          </cell>
          <cell r="I889" t="str">
            <v xml:space="preserve">Weather Grille Accessory for Control 412C/T, 414C/T , 414MC/T, and 414MPCT. Polyester Powdercoated, Satin Finish, White (RAL9004) passes salt-spray 200 hours, UV 100 hours, (1 = pack of 2 grilles) </v>
          </cell>
          <cell r="O889" t="str">
            <v>20pcs/Master Carton</v>
          </cell>
          <cell r="P889">
            <v>691991043475</v>
          </cell>
          <cell r="Q889" t="str">
            <v>No</v>
          </cell>
          <cell r="R889">
            <v>9.259404</v>
          </cell>
          <cell r="S889">
            <v>17.952765599999999</v>
          </cell>
          <cell r="T889">
            <v>9.3700837999999997</v>
          </cell>
          <cell r="U889">
            <v>10.0787456</v>
          </cell>
          <cell r="V889" t="str">
            <v>CN</v>
          </cell>
          <cell r="W889" t="str">
            <v>Non Compliant</v>
          </cell>
          <cell r="X889">
            <v>0</v>
          </cell>
          <cell r="Y889">
            <v>0</v>
          </cell>
        </row>
        <row r="890">
          <cell r="A890" t="str">
            <v>JBL-MTC-416WG</v>
          </cell>
          <cell r="B890" t="str">
            <v>JBL</v>
          </cell>
          <cell r="C890" t="str">
            <v>Accessory</v>
          </cell>
          <cell r="D890" t="str">
            <v xml:space="preserve">JBL-MTC-416WG </v>
          </cell>
          <cell r="E890" t="str">
            <v>JBL020</v>
          </cell>
          <cell r="F890" t="str">
            <v>No</v>
          </cell>
          <cell r="G890" t="str">
            <v>NEW</v>
          </cell>
          <cell r="H890" t="str">
            <v>HIGH HUMIDITY WTHR GRILLE 416(EA=2GRILLES)</v>
          </cell>
          <cell r="I890" t="str">
            <v>Weather Grille Accessory for Control 416C/T. Polyester Powdercoated, Satin Finish, White (RAL9004) passes salt-spray 200 hours, UV 100 hours, (1 = pack of 2 grilles)</v>
          </cell>
          <cell r="O890" t="str">
            <v>20pcs/Master Carton</v>
          </cell>
          <cell r="P890">
            <v>691991043482</v>
          </cell>
          <cell r="Q890" t="str">
            <v>No</v>
          </cell>
          <cell r="R890">
            <v>17.147534359999998</v>
          </cell>
          <cell r="S890">
            <v>22.5196972</v>
          </cell>
          <cell r="T890">
            <v>9.3700837999999997</v>
          </cell>
          <cell r="U890">
            <v>12.401581499999999</v>
          </cell>
          <cell r="V890" t="str">
            <v>CN</v>
          </cell>
          <cell r="W890" t="str">
            <v>Non Compliant</v>
          </cell>
          <cell r="X890">
            <v>0</v>
          </cell>
          <cell r="Y890">
            <v>0</v>
          </cell>
        </row>
        <row r="891">
          <cell r="A891" t="str">
            <v>JBL-MTC-414BG</v>
          </cell>
          <cell r="B891" t="str">
            <v>JBL</v>
          </cell>
          <cell r="C891" t="str">
            <v>Accessory</v>
          </cell>
          <cell r="D891" t="str">
            <v xml:space="preserve">JBL-MTC-414BG </v>
          </cell>
          <cell r="E891" t="str">
            <v>JBL021</v>
          </cell>
          <cell r="F891" t="str">
            <v>No</v>
          </cell>
          <cell r="G891" t="str">
            <v>NEW</v>
          </cell>
          <cell r="H891" t="str">
            <v>BLK ROUND GRILLE,C414(EA=6GRILLES)</v>
          </cell>
          <cell r="I891" t="str">
            <v>Black round grille for Control 412C/T, 414C/T, 414MC/T and 414MPCT (1 = pack of 6 grilles)</v>
          </cell>
          <cell r="O891" t="str">
            <v>6pcs/Master Carton</v>
          </cell>
          <cell r="P891" t="e">
            <v>#REF!</v>
          </cell>
          <cell r="Q891" t="str">
            <v>No</v>
          </cell>
          <cell r="R891">
            <v>2.4250820000000002</v>
          </cell>
          <cell r="S891">
            <v>9.6456745000000002</v>
          </cell>
          <cell r="T891">
            <v>8.8976425999999993</v>
          </cell>
          <cell r="U891">
            <v>4.7244120000000001</v>
          </cell>
          <cell r="V891" t="str">
            <v>CN</v>
          </cell>
          <cell r="W891" t="str">
            <v>Non Compliant</v>
          </cell>
          <cell r="X891">
            <v>0</v>
          </cell>
          <cell r="Y891">
            <v>0</v>
          </cell>
        </row>
        <row r="892">
          <cell r="A892" t="str">
            <v>JBL-MTC-414SG</v>
          </cell>
          <cell r="B892" t="str">
            <v>JBL</v>
          </cell>
          <cell r="C892" t="str">
            <v>Accessory</v>
          </cell>
          <cell r="D892" t="str">
            <v xml:space="preserve">JBL-MTC-414SG </v>
          </cell>
          <cell r="E892" t="str">
            <v>JBL022</v>
          </cell>
          <cell r="F892" t="str">
            <v>No</v>
          </cell>
          <cell r="G892" t="str">
            <v>NEW</v>
          </cell>
          <cell r="H892" t="str">
            <v>WHT SQUARE GRILLE,C414(EA=6GRILLES)</v>
          </cell>
          <cell r="I892" t="str">
            <v>White square grille for Control 412C/T, 414C/T, 414MC/T and 414MPCT (1 = pack of 6 grilles)</v>
          </cell>
          <cell r="O892" t="str">
            <v>6pcs/Master Carton</v>
          </cell>
          <cell r="P892">
            <v>691991043529</v>
          </cell>
          <cell r="Q892" t="str">
            <v>No</v>
          </cell>
          <cell r="R892">
            <v>2.4912205999999997</v>
          </cell>
          <cell r="S892">
            <v>9.6456745000000002</v>
          </cell>
          <cell r="T892">
            <v>8.8976425999999993</v>
          </cell>
          <cell r="U892">
            <v>4.7244120000000001</v>
          </cell>
          <cell r="V892" t="str">
            <v>CN</v>
          </cell>
          <cell r="W892" t="str">
            <v>Non Compliant</v>
          </cell>
          <cell r="X892">
            <v>0</v>
          </cell>
          <cell r="Y892">
            <v>0</v>
          </cell>
        </row>
        <row r="893">
          <cell r="A893" t="str">
            <v>JBL-MTC-416BG</v>
          </cell>
          <cell r="B893" t="str">
            <v>JBL</v>
          </cell>
          <cell r="C893" t="str">
            <v>Accessory</v>
          </cell>
          <cell r="D893" t="str">
            <v xml:space="preserve">JBL-MTC-416BG </v>
          </cell>
          <cell r="E893" t="str">
            <v>JBL023</v>
          </cell>
          <cell r="F893" t="str">
            <v>No</v>
          </cell>
          <cell r="G893" t="str">
            <v>NEW</v>
          </cell>
          <cell r="H893" t="str">
            <v>BLK ROUND GRILLE,C416(EA=6GRILLES)</v>
          </cell>
          <cell r="I893" t="str">
            <v>Black round grille for Control 416C/T (1 = pack of 6 grilles)</v>
          </cell>
          <cell r="O893" t="str">
            <v>6pcs/Master Carton</v>
          </cell>
          <cell r="P893">
            <v>691991043505</v>
          </cell>
          <cell r="Q893" t="str">
            <v>No</v>
          </cell>
          <cell r="R893">
            <v>4.629702</v>
          </cell>
          <cell r="S893">
            <v>11.9685104</v>
          </cell>
          <cell r="T893">
            <v>11.181108399999999</v>
          </cell>
          <cell r="U893">
            <v>4.7244120000000001</v>
          </cell>
          <cell r="V893" t="str">
            <v>CN</v>
          </cell>
          <cell r="W893" t="str">
            <v>Non Compliant</v>
          </cell>
          <cell r="X893">
            <v>0</v>
          </cell>
          <cell r="Y893">
            <v>0</v>
          </cell>
        </row>
        <row r="894">
          <cell r="A894" t="str">
            <v>JBL-MTC-416SG</v>
          </cell>
          <cell r="B894" t="str">
            <v>JBL</v>
          </cell>
          <cell r="C894" t="str">
            <v>Accessory</v>
          </cell>
          <cell r="D894" t="str">
            <v xml:space="preserve">JBL-MTC-416SG </v>
          </cell>
          <cell r="E894" t="str">
            <v>JBL024</v>
          </cell>
          <cell r="F894" t="str">
            <v>No</v>
          </cell>
          <cell r="G894" t="str">
            <v>NEW</v>
          </cell>
          <cell r="H894" t="str">
            <v>WHT SQUARE GRILLE,C416(EA=6GRILLES)</v>
          </cell>
          <cell r="I894" t="str">
            <v>White square grille for Control 416C/T (1 = pack of 6 grilles)</v>
          </cell>
          <cell r="O894" t="str">
            <v>6pcs/Master Carton</v>
          </cell>
          <cell r="P894">
            <v>691991043536</v>
          </cell>
          <cell r="Q894" t="str">
            <v>No</v>
          </cell>
          <cell r="R894">
            <v>4.629702</v>
          </cell>
          <cell r="S894">
            <v>11.9685104</v>
          </cell>
          <cell r="T894">
            <v>11.181108399999999</v>
          </cell>
          <cell r="U894">
            <v>4.7244120000000001</v>
          </cell>
          <cell r="V894" t="str">
            <v>CN</v>
          </cell>
          <cell r="W894" t="str">
            <v>Non Compliant</v>
          </cell>
          <cell r="X894">
            <v>0</v>
          </cell>
          <cell r="Y894">
            <v>0</v>
          </cell>
        </row>
        <row r="895">
          <cell r="A895" t="str">
            <v>JBL-MTC-418BG</v>
          </cell>
          <cell r="B895" t="str">
            <v>JBL</v>
          </cell>
          <cell r="C895" t="str">
            <v>Accessory</v>
          </cell>
          <cell r="D895" t="str">
            <v xml:space="preserve">JBL-MTC-418BG </v>
          </cell>
          <cell r="E895" t="str">
            <v>JBL025</v>
          </cell>
          <cell r="F895" t="str">
            <v>No</v>
          </cell>
          <cell r="G895" t="str">
            <v>NEW</v>
          </cell>
          <cell r="H895" t="str">
            <v>BLK ROUND GRILLE,C418(EA=6GRILLES)</v>
          </cell>
          <cell r="I895" t="str">
            <v>Black round grille for Control 418C/T (1 = pack of 6 grilles)</v>
          </cell>
          <cell r="O895" t="str">
            <v>6pcs/Master Carton</v>
          </cell>
          <cell r="P895">
            <v>691991043512</v>
          </cell>
          <cell r="Q895" t="str">
            <v>No</v>
          </cell>
          <cell r="R895">
            <v>7.231153599999999</v>
          </cell>
          <cell r="S895">
            <v>14.173235999999999</v>
          </cell>
          <cell r="T895">
            <v>13.385833999999999</v>
          </cell>
          <cell r="U895">
            <v>4.8425222999999997</v>
          </cell>
          <cell r="V895" t="str">
            <v>CN</v>
          </cell>
          <cell r="W895" t="str">
            <v>Non Compliant</v>
          </cell>
          <cell r="X895">
            <v>0</v>
          </cell>
          <cell r="Y895">
            <v>0</v>
          </cell>
        </row>
        <row r="896">
          <cell r="A896" t="str">
            <v>JBL-MTC-418SG</v>
          </cell>
          <cell r="B896" t="str">
            <v>JBL</v>
          </cell>
          <cell r="C896" t="str">
            <v>Accessory</v>
          </cell>
          <cell r="D896" t="str">
            <v xml:space="preserve">JBL-MTC-418SG </v>
          </cell>
          <cell r="E896" t="str">
            <v>JBL026</v>
          </cell>
          <cell r="F896" t="str">
            <v>No</v>
          </cell>
          <cell r="G896" t="str">
            <v>NEW</v>
          </cell>
          <cell r="H896" t="str">
            <v>WHT SQUARE GRILLE,C418(EA=6GRILLES)</v>
          </cell>
          <cell r="I896" t="str">
            <v>White square grille for Control 418C/T (1 = pack of 6 grilles)</v>
          </cell>
          <cell r="O896" t="str">
            <v>6pcs/Master Carton</v>
          </cell>
          <cell r="P896">
            <v>691991043543</v>
          </cell>
          <cell r="Q896" t="str">
            <v>No</v>
          </cell>
          <cell r="R896">
            <v>7.4295693999999992</v>
          </cell>
          <cell r="S896">
            <v>14.173235999999999</v>
          </cell>
          <cell r="T896">
            <v>13.385833999999999</v>
          </cell>
          <cell r="U896">
            <v>4.8425222999999997</v>
          </cell>
          <cell r="V896" t="str">
            <v>CN</v>
          </cell>
          <cell r="W896" t="str">
            <v>Non Compliant</v>
          </cell>
          <cell r="X896">
            <v>0</v>
          </cell>
          <cell r="Y896">
            <v>0</v>
          </cell>
        </row>
        <row r="897">
          <cell r="A897" t="str">
            <v>JBL-MTC-48TRX4</v>
          </cell>
          <cell r="B897" t="str">
            <v>JBL</v>
          </cell>
          <cell r="C897" t="str">
            <v>Accessory</v>
          </cell>
          <cell r="D897" t="str">
            <v>JBL-MTC-48TRX4</v>
          </cell>
          <cell r="E897" t="str">
            <v>JBL027</v>
          </cell>
          <cell r="F897" t="str">
            <v>No</v>
          </cell>
          <cell r="G897" t="str">
            <v>NEW</v>
          </cell>
          <cell r="H897" t="str">
            <v>48 IN TILE RAIL FOR 4' x 4' CEILING TILES (EA=4BRKTS)</v>
          </cell>
          <cell r="I897" t="str">
            <v>Accessory Tile rails for installing JBL's ceiling speaker into ceiling grids with spacing up to 48" (1200mm), Inverted V-groove provides support to the tile rail grid, 0.05" (1.2mm) thick metal, (Priced and sold as a pack of 4 pcs) Enough for 2 speakers</v>
          </cell>
          <cell r="O897" t="str">
            <v>4pcs/Master Carton</v>
          </cell>
          <cell r="P897">
            <v>691991043618</v>
          </cell>
          <cell r="Q897" t="str">
            <v>No</v>
          </cell>
          <cell r="R897">
            <v>12.478149199999999</v>
          </cell>
          <cell r="S897">
            <v>54.803179199999995</v>
          </cell>
          <cell r="T897">
            <v>5.9448850999999996</v>
          </cell>
          <cell r="U897">
            <v>3.8582698</v>
          </cell>
          <cell r="V897" t="str">
            <v>CN</v>
          </cell>
          <cell r="W897" t="str">
            <v>Non Compliant</v>
          </cell>
          <cell r="X897">
            <v>0</v>
          </cell>
          <cell r="Y897">
            <v>0</v>
          </cell>
        </row>
        <row r="898">
          <cell r="A898" t="str">
            <v>JBL-MTC-442MR</v>
          </cell>
          <cell r="B898" t="str">
            <v>JBL</v>
          </cell>
          <cell r="C898" t="str">
            <v>Accessory</v>
          </cell>
          <cell r="D898" t="str">
            <v>JBL-MTC-442MR</v>
          </cell>
          <cell r="E898" t="str">
            <v>JB025</v>
          </cell>
          <cell r="F898" t="str">
            <v>No</v>
          </cell>
          <cell r="G898" t="str">
            <v>NEW</v>
          </cell>
          <cell r="H898" t="str">
            <v>MR MUD RING BRKT, C442(EA=6BKTS)</v>
          </cell>
          <cell r="I898" t="str">
            <v>Optional Mud/Plaster‐Ring Construction Bracket for Control 442C/T; Installs before Sheetrock, Integral Ring Extension for Drywall Mudding,  (Priced and sold as a pack of 6 pcs)</v>
          </cell>
          <cell r="O898" t="str">
            <v>6pcs/Master Carton</v>
          </cell>
          <cell r="P898">
            <v>691991043499</v>
          </cell>
          <cell r="Q898" t="str">
            <v>No</v>
          </cell>
          <cell r="R898">
            <v>7.1870611999999987</v>
          </cell>
          <cell r="S898">
            <v>26.1023763</v>
          </cell>
          <cell r="T898">
            <v>6.6141768000000001</v>
          </cell>
          <cell r="U898">
            <v>4.6063016999999995</v>
          </cell>
          <cell r="V898" t="str">
            <v>CN</v>
          </cell>
          <cell r="W898" t="str">
            <v>Non Compliant</v>
          </cell>
          <cell r="X898">
            <v>0</v>
          </cell>
          <cell r="Y898">
            <v>0</v>
          </cell>
        </row>
        <row r="899">
          <cell r="A899" t="str">
            <v>JBL-MTC-442NC</v>
          </cell>
          <cell r="B899" t="str">
            <v>JBL</v>
          </cell>
          <cell r="C899" t="str">
            <v>Accessory</v>
          </cell>
          <cell r="D899" t="str">
            <v>JBL-MTC-442NC</v>
          </cell>
          <cell r="E899" t="str">
            <v>JB026</v>
          </cell>
          <cell r="F899" t="str">
            <v>No</v>
          </cell>
          <cell r="G899" t="str">
            <v>NEW</v>
          </cell>
          <cell r="H899" t="str">
            <v>NC NEW CONSTRUCTION BRKT,C442(EA=6 BKTS)</v>
          </cell>
          <cell r="I899" t="str">
            <v>Optional New Construction Bracket for Control 442C/T; Installs before Sheetrock as Cutout Template. (Priced and sold as a pack of 6 pcs)</v>
          </cell>
          <cell r="O899" t="str">
            <v>6pcs/Master Carton</v>
          </cell>
          <cell r="P899">
            <v>691991043571</v>
          </cell>
          <cell r="Q899" t="str">
            <v>No</v>
          </cell>
          <cell r="R899">
            <v>6.2831669999999997</v>
          </cell>
          <cell r="S899">
            <v>25.629935099999997</v>
          </cell>
          <cell r="T899">
            <v>6.4566963999999993</v>
          </cell>
          <cell r="U899">
            <v>2.1259853999999998</v>
          </cell>
          <cell r="V899" t="str">
            <v>CN</v>
          </cell>
          <cell r="W899" t="str">
            <v>Non Compliant</v>
          </cell>
          <cell r="X899">
            <v>0</v>
          </cell>
          <cell r="Y899">
            <v>0</v>
          </cell>
        </row>
        <row r="900">
          <cell r="A900" t="str">
            <v>JBL-MTC-447MR</v>
          </cell>
          <cell r="B900" t="str">
            <v>JBL</v>
          </cell>
          <cell r="C900" t="str">
            <v>Accessory</v>
          </cell>
          <cell r="D900" t="str">
            <v>JBL-MTC-447MR</v>
          </cell>
          <cell r="E900" t="str">
            <v>JB027</v>
          </cell>
          <cell r="F900" t="str">
            <v>No</v>
          </cell>
          <cell r="G900" t="str">
            <v>NEW</v>
          </cell>
          <cell r="H900" t="str">
            <v>MR MUD RING BRKT, C447(EA=6BKTS)</v>
          </cell>
          <cell r="I900" t="str">
            <v>Optional Mud/Plaster‐Ring Construction Bracket for Control 418C/T, 447C/T and 447LP; Installs before Sheetrock, Integral Ring Extension for Drywall Mudding,  (Priced and sold as a pack of 6 pcs)</v>
          </cell>
          <cell r="O900" t="str">
            <v>6pcs/Master Carton</v>
          </cell>
          <cell r="P900">
            <v>691991043601</v>
          </cell>
          <cell r="Q900" t="str">
            <v>No</v>
          </cell>
          <cell r="R900">
            <v>10.5380836</v>
          </cell>
          <cell r="S900">
            <v>26.1023763</v>
          </cell>
          <cell r="T900">
            <v>13.7401649</v>
          </cell>
          <cell r="U900">
            <v>4.7244120000000001</v>
          </cell>
          <cell r="V900" t="str">
            <v>CN</v>
          </cell>
          <cell r="W900" t="str">
            <v>Non Compliant</v>
          </cell>
          <cell r="X900">
            <v>0</v>
          </cell>
          <cell r="Y900">
            <v>0</v>
          </cell>
        </row>
        <row r="901">
          <cell r="A901" t="str">
            <v>JBL-MTC-447NC</v>
          </cell>
          <cell r="B901" t="str">
            <v>JBL</v>
          </cell>
          <cell r="C901" t="str">
            <v>Accessory</v>
          </cell>
          <cell r="D901" t="str">
            <v>JBL-MTC-447NC</v>
          </cell>
          <cell r="E901" t="str">
            <v>JB028</v>
          </cell>
          <cell r="F901" t="str">
            <v>No</v>
          </cell>
          <cell r="G901" t="str">
            <v>NEW</v>
          </cell>
          <cell r="H901" t="str">
            <v>NC NEW CONSTRUCTION BRKT,C447(EA=6 BKTS)</v>
          </cell>
          <cell r="I901" t="str">
            <v>Optional New Construction Bracket for Control 418C/T, 447C/T and 447LP; Installs before Sheetrock as Cutout Template. (Priced and sold as a pack of 6 pcs)</v>
          </cell>
          <cell r="O901" t="str">
            <v>6pcs/Master Carton</v>
          </cell>
          <cell r="P901">
            <v>691991043595</v>
          </cell>
          <cell r="Q901" t="str">
            <v>No</v>
          </cell>
          <cell r="R901">
            <v>6.7020447999999995</v>
          </cell>
          <cell r="S901">
            <v>25.629935099999997</v>
          </cell>
          <cell r="T901">
            <v>13.503944299999999</v>
          </cell>
          <cell r="U901">
            <v>4.7244120000000001</v>
          </cell>
          <cell r="V901" t="str">
            <v>CN</v>
          </cell>
          <cell r="W901" t="str">
            <v>Non Compliant</v>
          </cell>
          <cell r="X901">
            <v>0</v>
          </cell>
          <cell r="Y901">
            <v>0</v>
          </cell>
        </row>
        <row r="902">
          <cell r="A902" t="str">
            <v>JBL-MTC-442BG</v>
          </cell>
          <cell r="B902" t="str">
            <v>JBL</v>
          </cell>
          <cell r="C902" t="str">
            <v>Accessory</v>
          </cell>
          <cell r="D902" t="str">
            <v>JBL-MTC-442BG</v>
          </cell>
          <cell r="E902" t="str">
            <v>JB029</v>
          </cell>
          <cell r="F902" t="str">
            <v>No</v>
          </cell>
          <cell r="G902" t="str">
            <v>NEW</v>
          </cell>
          <cell r="H902" t="str">
            <v>BLK ROUND GRILLE,C442(EA=6GRILLES)</v>
          </cell>
          <cell r="I902" t="str">
            <v>Black round grille for Control 442C/T (1 = pack of 6 grilles)</v>
          </cell>
          <cell r="O902" t="str">
            <v>6pcs/Master Carton</v>
          </cell>
          <cell r="P902">
            <v>691991043253</v>
          </cell>
          <cell r="Q902" t="str">
            <v>No</v>
          </cell>
          <cell r="R902">
            <v>1.2367918200000001</v>
          </cell>
          <cell r="S902">
            <v>6.8897674999999996</v>
          </cell>
          <cell r="T902">
            <v>6.1417355999999996</v>
          </cell>
          <cell r="U902">
            <v>4.7244120000000001</v>
          </cell>
          <cell r="V902" t="str">
            <v>CN</v>
          </cell>
          <cell r="W902" t="str">
            <v>Non Compliant</v>
          </cell>
          <cell r="X902">
            <v>0</v>
          </cell>
          <cell r="Y902">
            <v>0</v>
          </cell>
        </row>
        <row r="903">
          <cell r="A903" t="str">
            <v>JBL-MTC-442SG</v>
          </cell>
          <cell r="B903" t="str">
            <v>JBL</v>
          </cell>
          <cell r="C903" t="str">
            <v>Accessory</v>
          </cell>
          <cell r="D903" t="str">
            <v>JBL-MTC-442SG</v>
          </cell>
          <cell r="E903" t="str">
            <v>JB030</v>
          </cell>
          <cell r="F903" t="str">
            <v>No</v>
          </cell>
          <cell r="G903" t="str">
            <v>NEW</v>
          </cell>
          <cell r="H903" t="str">
            <v>WHT SQUARE GRILLE,C442(EA=6GRILLES)</v>
          </cell>
          <cell r="I903" t="str">
            <v>White square grille for Control 442C/T (1 = pack of 6 grilles)</v>
          </cell>
          <cell r="O903" t="str">
            <v>6pcs/Master Carton</v>
          </cell>
          <cell r="P903">
            <v>691991043291</v>
          </cell>
          <cell r="Q903" t="str">
            <v>No</v>
          </cell>
          <cell r="R903">
            <v>1.3558412999999998</v>
          </cell>
          <cell r="S903">
            <v>6.8897674999999996</v>
          </cell>
          <cell r="T903">
            <v>6.1417355999999996</v>
          </cell>
          <cell r="U903">
            <v>4.7244120000000001</v>
          </cell>
          <cell r="V903" t="str">
            <v>CN</v>
          </cell>
          <cell r="W903" t="str">
            <v>Non Compliant</v>
          </cell>
          <cell r="X903">
            <v>0</v>
          </cell>
          <cell r="Y903">
            <v>0</v>
          </cell>
        </row>
        <row r="904">
          <cell r="A904" t="str">
            <v>JBL-MTC-445BG</v>
          </cell>
          <cell r="B904" t="str">
            <v>JBL</v>
          </cell>
          <cell r="C904" t="str">
            <v>Accessory</v>
          </cell>
          <cell r="D904" t="str">
            <v>JBL-MTC-445BG</v>
          </cell>
          <cell r="E904" t="str">
            <v>JB031</v>
          </cell>
          <cell r="F904" t="str">
            <v>No</v>
          </cell>
          <cell r="G904" t="str">
            <v>NEW</v>
          </cell>
          <cell r="H904" t="str">
            <v>BLK ROUND GRILLE,C445(EA=6GRILLES)</v>
          </cell>
          <cell r="I904" t="str">
            <v>Black round grille for Control 445C/T (1 = pack of 6 grilles)</v>
          </cell>
          <cell r="O904" t="str">
            <v>6pcs/Master Carton</v>
          </cell>
          <cell r="P904">
            <v>691991043260</v>
          </cell>
          <cell r="Q904" t="str">
            <v>No</v>
          </cell>
          <cell r="R904">
            <v>4.4092399999999996</v>
          </cell>
          <cell r="S904">
            <v>11.9685104</v>
          </cell>
          <cell r="T904">
            <v>11.181108399999999</v>
          </cell>
          <cell r="U904">
            <v>4.7244120000000001</v>
          </cell>
          <cell r="V904" t="str">
            <v>CN</v>
          </cell>
          <cell r="W904" t="str">
            <v>Non Compliant</v>
          </cell>
          <cell r="X904">
            <v>0</v>
          </cell>
          <cell r="Y904">
            <v>0</v>
          </cell>
        </row>
        <row r="905">
          <cell r="A905" t="str">
            <v>JBL-MTC-445SG</v>
          </cell>
          <cell r="B905" t="str">
            <v>JBL</v>
          </cell>
          <cell r="C905" t="str">
            <v>Accessory</v>
          </cell>
          <cell r="D905" t="str">
            <v xml:space="preserve">JBL-MTC-445SG </v>
          </cell>
          <cell r="E905" t="str">
            <v>JB032</v>
          </cell>
          <cell r="F905" t="str">
            <v>No</v>
          </cell>
          <cell r="G905" t="str">
            <v>NEW</v>
          </cell>
          <cell r="H905" t="str">
            <v>WHT SQUARE GRILLE,C445(EA=6GRILLES)</v>
          </cell>
          <cell r="I905" t="str">
            <v>White square grille for Control 445C/T (1 = pack of 6 grilles)</v>
          </cell>
          <cell r="O905" t="str">
            <v>6pcs/Master Carton</v>
          </cell>
          <cell r="P905">
            <v>691991043307</v>
          </cell>
          <cell r="Q905" t="str">
            <v>No</v>
          </cell>
          <cell r="R905">
            <v>4.7399329999999997</v>
          </cell>
          <cell r="S905">
            <v>11.9685104</v>
          </cell>
          <cell r="T905">
            <v>11.181108399999999</v>
          </cell>
          <cell r="U905">
            <v>4.7244120000000001</v>
          </cell>
          <cell r="V905" t="str">
            <v>CN</v>
          </cell>
          <cell r="W905" t="str">
            <v>Non Compliant</v>
          </cell>
          <cell r="X905">
            <v>0</v>
          </cell>
          <cell r="Y905">
            <v>0</v>
          </cell>
        </row>
        <row r="906">
          <cell r="A906" t="str">
            <v>JBL-MTC-447BG</v>
          </cell>
          <cell r="B906" t="str">
            <v>JBL</v>
          </cell>
          <cell r="C906" t="str">
            <v>Accessory</v>
          </cell>
          <cell r="D906" t="str">
            <v xml:space="preserve">JBL-MTC-447BG </v>
          </cell>
          <cell r="E906" t="str">
            <v>JB033</v>
          </cell>
          <cell r="F906" t="str">
            <v>No</v>
          </cell>
          <cell r="G906" t="str">
            <v>NEW</v>
          </cell>
          <cell r="H906" t="str">
            <v>BLK ROUND GRILLE,C447(EA=6GRILLES)</v>
          </cell>
          <cell r="I906" t="str">
            <v>Black round grille for Control 447C/T and 447LP (1 = pack of 6 grilles)</v>
          </cell>
          <cell r="O906" t="str">
            <v>6pcs/Master Carton</v>
          </cell>
          <cell r="P906">
            <v>691991043277</v>
          </cell>
          <cell r="Q906" t="str">
            <v>No</v>
          </cell>
          <cell r="R906">
            <v>7.4516155999999993</v>
          </cell>
          <cell r="S906">
            <v>14.173235999999999</v>
          </cell>
          <cell r="T906">
            <v>13.385833999999999</v>
          </cell>
          <cell r="U906">
            <v>4.8425222999999997</v>
          </cell>
          <cell r="V906" t="str">
            <v>CN</v>
          </cell>
          <cell r="W906" t="str">
            <v>Non Compliant</v>
          </cell>
          <cell r="X906">
            <v>0</v>
          </cell>
          <cell r="Y906">
            <v>0</v>
          </cell>
        </row>
        <row r="907">
          <cell r="A907" t="str">
            <v>JBL-MTC-447SG</v>
          </cell>
          <cell r="B907" t="str">
            <v>JBL</v>
          </cell>
          <cell r="C907" t="str">
            <v>Accessory</v>
          </cell>
          <cell r="D907" t="str">
            <v xml:space="preserve">JBL-MTC-447SG </v>
          </cell>
          <cell r="E907" t="str">
            <v>JB034</v>
          </cell>
          <cell r="F907" t="str">
            <v>No</v>
          </cell>
          <cell r="G907" t="str">
            <v>NEW</v>
          </cell>
          <cell r="H907" t="str">
            <v>WHT SQUARE GRILLE,C447(EA=6GRILLES)</v>
          </cell>
          <cell r="I907" t="str">
            <v>White square grille for Control 447C/T and 447LP (1 = pack of 6 grilles)</v>
          </cell>
          <cell r="O907" t="str">
            <v>6pcs/Master Carton</v>
          </cell>
          <cell r="P907">
            <v>691991043406</v>
          </cell>
          <cell r="Q907" t="str">
            <v>No</v>
          </cell>
          <cell r="R907">
            <v>8.1130016000000005</v>
          </cell>
          <cell r="S907">
            <v>14.173235999999999</v>
          </cell>
          <cell r="T907">
            <v>13.385833999999999</v>
          </cell>
          <cell r="U907">
            <v>4.8425222999999997</v>
          </cell>
          <cell r="V907" t="str">
            <v>CN</v>
          </cell>
          <cell r="W907" t="str">
            <v>Non Compliant</v>
          </cell>
          <cell r="X907">
            <v>0</v>
          </cell>
          <cell r="Y907">
            <v>0</v>
          </cell>
        </row>
        <row r="908">
          <cell r="A908" t="str">
            <v>JBL-MTC-447WG</v>
          </cell>
          <cell r="B908" t="str">
            <v>JBL</v>
          </cell>
          <cell r="C908" t="str">
            <v>Accessory</v>
          </cell>
          <cell r="D908" t="str">
            <v xml:space="preserve">JBL-MTC-447WG  </v>
          </cell>
          <cell r="E908" t="str">
            <v>JB035</v>
          </cell>
          <cell r="F908" t="str">
            <v>No</v>
          </cell>
          <cell r="G908" t="str">
            <v>NEW</v>
          </cell>
          <cell r="H908" t="str">
            <v>HIGH HUMIDITY WTHR GRILLE 447/LP(EA=2GRILLES)</v>
          </cell>
          <cell r="I908" t="str">
            <v>Weather Grille Accessory for Control 447C/T and 447LP. Polyester Powdercoated, Satin Finish, White (RAL9004) passes salt-spray 200 hours, UV 100 hours, (1 = pack of 2 grilles)</v>
          </cell>
          <cell r="O908" t="str">
            <v>20pcs/Master Carton</v>
          </cell>
          <cell r="P908">
            <v>691991043420</v>
          </cell>
          <cell r="Q908" t="str">
            <v>No</v>
          </cell>
          <cell r="R908">
            <v>26.455439999999996</v>
          </cell>
          <cell r="S908">
            <v>27.007888599999998</v>
          </cell>
          <cell r="T908">
            <v>9.3700837999999997</v>
          </cell>
          <cell r="U908">
            <v>14.6456772</v>
          </cell>
          <cell r="V908" t="str">
            <v>CN</v>
          </cell>
          <cell r="W908" t="str">
            <v>Non Compliant</v>
          </cell>
          <cell r="X908">
            <v>0</v>
          </cell>
          <cell r="Y908">
            <v>0</v>
          </cell>
        </row>
        <row r="909">
          <cell r="A909" t="str">
            <v>JBL-C412C/T-VA</v>
          </cell>
          <cell r="B909" t="str">
            <v>JBL</v>
          </cell>
          <cell r="C909" t="str">
            <v>Ceiling Speaker</v>
          </cell>
          <cell r="D909" t="str">
            <v>Control 412C/T-VA</v>
          </cell>
          <cell r="E909" t="str">
            <v>JBL018</v>
          </cell>
          <cell r="F909" t="str">
            <v>No</v>
          </cell>
          <cell r="G909" t="str">
            <v>NEW</v>
          </cell>
          <cell r="H909" t="str">
            <v>3 IN STANDARD EN54 CEILING SPK</v>
          </cell>
          <cell r="I909" t="str">
            <v> Standard Coverage Series – Control 412C/T-VA – 3" Compact, 20W, 160° Coverage, Ceiling Loudspeaker for EN54-24 Applications</v>
          </cell>
          <cell r="M909">
            <v>0</v>
          </cell>
          <cell r="N909">
            <v>0</v>
          </cell>
          <cell r="O909" t="str">
            <v xml:space="preserve">2sets/Master Carton </v>
          </cell>
          <cell r="P909">
            <v>691991044441</v>
          </cell>
          <cell r="Q909" t="str">
            <v>No</v>
          </cell>
          <cell r="R909">
            <v>17.504682799999998</v>
          </cell>
          <cell r="S909">
            <v>27.2441092</v>
          </cell>
          <cell r="T909">
            <v>10.708667199999999</v>
          </cell>
          <cell r="U909">
            <v>9.3700837999999997</v>
          </cell>
          <cell r="V909" t="str">
            <v>CN</v>
          </cell>
          <cell r="W909" t="str">
            <v>Non Compliant</v>
          </cell>
          <cell r="X909" t="str">
            <v>https://jblpro.com/en-US/products/control-412ct-va</v>
          </cell>
          <cell r="Y909">
            <v>0</v>
          </cell>
        </row>
        <row r="910">
          <cell r="A910" t="str">
            <v>JBL-C414MPT</v>
          </cell>
          <cell r="B910" t="str">
            <v>JBL</v>
          </cell>
          <cell r="C910" t="str">
            <v>Ceiling Speaker</v>
          </cell>
          <cell r="D910" t="str">
            <v>Control 414C/T Micro Plus</v>
          </cell>
          <cell r="E910" t="str">
            <v>JBL018</v>
          </cell>
          <cell r="F910" t="str">
            <v>No</v>
          </cell>
          <cell r="G910" t="str">
            <v>NEW</v>
          </cell>
          <cell r="H910" t="str">
            <v>4.5 IN STANDARD MPLUS CEILING SPK</v>
          </cell>
          <cell r="I910" t="str">
            <v> Standard Coverage Series – Control 41MPCT – Shallow Two-way 4.5", 25W, 160° Coverage, Ceiling Loudspeaker</v>
          </cell>
          <cell r="M910">
            <v>0</v>
          </cell>
          <cell r="N910">
            <v>0</v>
          </cell>
          <cell r="O910" t="str">
            <v xml:space="preserve">2sets/Master Carton </v>
          </cell>
          <cell r="P910">
            <v>691991044472</v>
          </cell>
          <cell r="Q910" t="str">
            <v>No</v>
          </cell>
          <cell r="R910">
            <v>18.959731999999999</v>
          </cell>
          <cell r="S910">
            <v>27.2441092</v>
          </cell>
          <cell r="T910">
            <v>10.708667199999999</v>
          </cell>
          <cell r="U910">
            <v>8.4645714999999999</v>
          </cell>
          <cell r="V910" t="str">
            <v>CN</v>
          </cell>
          <cell r="W910" t="str">
            <v>Non Compliant</v>
          </cell>
          <cell r="X910" t="str">
            <v>https://jblpro.com/en-US/products/control-414mpct</v>
          </cell>
          <cell r="Y910">
            <v>0</v>
          </cell>
        </row>
        <row r="911">
          <cell r="A911" t="str">
            <v>JBL-MTC-440BG</v>
          </cell>
          <cell r="B911" t="str">
            <v>JBL</v>
          </cell>
          <cell r="C911" t="str">
            <v>Accessory</v>
          </cell>
          <cell r="D911" t="str">
            <v xml:space="preserve">JBL-MTC-440BG </v>
          </cell>
          <cell r="E911" t="str">
            <v>JB036</v>
          </cell>
          <cell r="F911" t="str">
            <v>No</v>
          </cell>
          <cell r="G911" t="str">
            <v>NEW</v>
          </cell>
          <cell r="H911" t="str">
            <v>BLK ROUND GRILLE,C440.(EA=6GRILLES)</v>
          </cell>
          <cell r="I911" t="str">
            <v>Black round grille for Control 440CS/T (1 = pack of 6 grilles)</v>
          </cell>
          <cell r="M911">
            <v>0</v>
          </cell>
          <cell r="N911">
            <v>0</v>
          </cell>
          <cell r="O911" t="str">
            <v>6pcs/Master Carton</v>
          </cell>
          <cell r="P911">
            <v>691991043284</v>
          </cell>
          <cell r="Q911" t="str">
            <v>No</v>
          </cell>
          <cell r="R911">
            <v>8.9507571999999982</v>
          </cell>
          <cell r="S911">
            <v>15.196858599999999</v>
          </cell>
          <cell r="T911">
            <v>9.3700837999999997</v>
          </cell>
          <cell r="U911">
            <v>14.6456772</v>
          </cell>
          <cell r="V911" t="str">
            <v>CN</v>
          </cell>
          <cell r="W911" t="str">
            <v>Non Compliant</v>
          </cell>
          <cell r="X911">
            <v>0</v>
          </cell>
          <cell r="Y911">
            <v>0</v>
          </cell>
        </row>
        <row r="912">
          <cell r="A912" t="str">
            <v>JBL-MTC-440SG</v>
          </cell>
          <cell r="B912" t="str">
            <v>JBL</v>
          </cell>
          <cell r="C912" t="str">
            <v>Accessory</v>
          </cell>
          <cell r="D912" t="str">
            <v xml:space="preserve">JBL-MTC-440SG </v>
          </cell>
          <cell r="E912" t="str">
            <v>JB037</v>
          </cell>
          <cell r="F912" t="str">
            <v>No</v>
          </cell>
          <cell r="G912" t="str">
            <v>NEW</v>
          </cell>
          <cell r="H912" t="str">
            <v>WHT SQUARE GRILLE,C440.(EA=6GRILLES)</v>
          </cell>
          <cell r="I912" t="str">
            <v>White square grille for Control 440CS/T (1 = pack of 6 grilles)</v>
          </cell>
          <cell r="M912">
            <v>0</v>
          </cell>
          <cell r="N912">
            <v>0</v>
          </cell>
          <cell r="O912" t="str">
            <v>6pcs/Master Carton</v>
          </cell>
          <cell r="P912">
            <v>691991043413</v>
          </cell>
          <cell r="Q912" t="str">
            <v>No</v>
          </cell>
          <cell r="R912">
            <v>9.1271267999999992</v>
          </cell>
          <cell r="S912">
            <v>15.196858599999999</v>
          </cell>
          <cell r="T912">
            <v>14.4488267</v>
          </cell>
          <cell r="U912">
            <v>4.8425222999999997</v>
          </cell>
          <cell r="V912" t="str">
            <v>CN</v>
          </cell>
          <cell r="W912" t="str">
            <v>Non Compliant</v>
          </cell>
          <cell r="X912">
            <v>0</v>
          </cell>
          <cell r="Y912">
            <v>0</v>
          </cell>
        </row>
        <row r="913">
          <cell r="A913" t="str">
            <v>JBL-C414C/T-VA</v>
          </cell>
          <cell r="B913" t="str">
            <v>JBL</v>
          </cell>
          <cell r="C913" t="str">
            <v>Ceiling Speaker</v>
          </cell>
          <cell r="D913" t="str">
            <v>Control 414C/T-VA</v>
          </cell>
          <cell r="E913" t="str">
            <v>JBL018</v>
          </cell>
          <cell r="F913" t="str">
            <v>No</v>
          </cell>
          <cell r="G913" t="str">
            <v>NEW</v>
          </cell>
          <cell r="H913" t="str">
            <v>4 IN STANDARD EN54 CEILING SPK</v>
          </cell>
          <cell r="I913" t="str">
            <v> Standard Coverage Series – Control 414C/T-VA – Two-way 4" Coaxial, 30W, 130° Coverage, Ceiling Loudspeaker for EN54-24 Applications</v>
          </cell>
          <cell r="M913">
            <v>0</v>
          </cell>
          <cell r="N913">
            <v>0</v>
          </cell>
          <cell r="O913" t="str">
            <v xml:space="preserve">2sets/Master Carton </v>
          </cell>
          <cell r="P913">
            <v>691991044458</v>
          </cell>
          <cell r="Q913" t="str">
            <v>No</v>
          </cell>
          <cell r="R913">
            <v>20.987982399999996</v>
          </cell>
          <cell r="S913">
            <v>27.2441092</v>
          </cell>
          <cell r="T913">
            <v>10.708667199999999</v>
          </cell>
          <cell r="U913">
            <v>11.023627999999999</v>
          </cell>
          <cell r="V913" t="str">
            <v>CN</v>
          </cell>
          <cell r="W913" t="str">
            <v>Non Compliant</v>
          </cell>
          <cell r="X913" t="str">
            <v>https://jblpro.com/en-US/products/control-414ct-va</v>
          </cell>
          <cell r="Y913">
            <v>0</v>
          </cell>
        </row>
        <row r="914">
          <cell r="A914" t="str">
            <v>JBL-C416C/T-VA</v>
          </cell>
          <cell r="B914" t="str">
            <v>JBL</v>
          </cell>
          <cell r="C914" t="str">
            <v>Ceiling Speaker</v>
          </cell>
          <cell r="D914" t="str">
            <v>Control 416C/T-VA</v>
          </cell>
          <cell r="E914" t="str">
            <v>JBL018</v>
          </cell>
          <cell r="F914" t="str">
            <v>No</v>
          </cell>
          <cell r="G914" t="str">
            <v>NEW</v>
          </cell>
          <cell r="H914" t="str">
            <v>6 IN STANDARD EN54 CEILING SPK</v>
          </cell>
          <cell r="I914" t="str">
            <v> Standard Coverage Series – Control 416C/T-VA – Two-way 6.5" Coaxial, 50W, 120° Coverage, Ceiling Loudspeaker for EN54-24 Applications</v>
          </cell>
          <cell r="M914">
            <v>0</v>
          </cell>
          <cell r="N914">
            <v>0</v>
          </cell>
          <cell r="O914" t="str">
            <v xml:space="preserve">2sets/Master Carton </v>
          </cell>
          <cell r="P914">
            <v>691991044465</v>
          </cell>
          <cell r="Q914" t="str">
            <v>No</v>
          </cell>
          <cell r="R914">
            <v>27.910489199999997</v>
          </cell>
          <cell r="S914">
            <v>28.818913199999997</v>
          </cell>
          <cell r="T914">
            <v>12.677172199999999</v>
          </cell>
          <cell r="U914">
            <v>13.110243299999999</v>
          </cell>
          <cell r="V914" t="str">
            <v>CN</v>
          </cell>
          <cell r="W914" t="str">
            <v>Non Compliant</v>
          </cell>
          <cell r="X914" t="str">
            <v>https://jblpro.com/en-US/products/control-416ct-va</v>
          </cell>
          <cell r="Y914">
            <v>0</v>
          </cell>
        </row>
        <row r="915">
          <cell r="A915" t="str">
            <v>Powered Pro Soundbars</v>
          </cell>
          <cell r="B915" t="str">
            <v>JBL</v>
          </cell>
          <cell r="Y915">
            <v>1</v>
          </cell>
        </row>
        <row r="916">
          <cell r="A916" t="str">
            <v>PSB-1</v>
          </cell>
          <cell r="B916" t="str">
            <v>JBL</v>
          </cell>
          <cell r="C916" t="str">
            <v>Professional Soundbar</v>
          </cell>
          <cell r="D916" t="str">
            <v>PSB-1</v>
          </cell>
          <cell r="E916" t="str">
            <v>JBL100</v>
          </cell>
          <cell r="H916" t="str">
            <v>2.0 Channel Soundbar with Analog</v>
          </cell>
          <cell r="I916" t="str">
            <v>2.0 Channel, Commercial-Grade Soundbar with Analog</v>
          </cell>
          <cell r="J916">
            <v>290</v>
          </cell>
          <cell r="K916">
            <v>290</v>
          </cell>
          <cell r="L916">
            <v>204.53</v>
          </cell>
          <cell r="P916" t="str">
            <v>6 9199100796 5</v>
          </cell>
          <cell r="R916">
            <v>4.41</v>
          </cell>
          <cell r="S916">
            <v>35.43</v>
          </cell>
          <cell r="T916">
            <v>3.54</v>
          </cell>
          <cell r="U916">
            <v>2.56</v>
          </cell>
          <cell r="V916" t="str">
            <v>CN</v>
          </cell>
          <cell r="W916" t="str">
            <v>Non Compliant</v>
          </cell>
          <cell r="X916" t="str">
            <v>https://jblpro.com/en-US/products/pro-soundbar-psb-1</v>
          </cell>
          <cell r="Y916">
            <v>2</v>
          </cell>
        </row>
        <row r="917">
          <cell r="A917" t="str">
            <v>JBL-PSB2NA</v>
          </cell>
          <cell r="B917" t="str">
            <v>JBL</v>
          </cell>
          <cell r="C917" t="str">
            <v>Profesional SoundBar</v>
          </cell>
          <cell r="D917" t="str">
            <v>JBL PSB-2 NA</v>
          </cell>
          <cell r="E917" t="str">
            <v>JBL 100</v>
          </cell>
          <cell r="H917" t="str">
            <v>2.0 Channel Soundbar with HDMI &amp; Bluetooth</v>
          </cell>
          <cell r="I917" t="str">
            <v>2.0 Channel, Commercial-Grade Soundbar with HDMI &amp; Bluetooth</v>
          </cell>
          <cell r="J917">
            <v>290</v>
          </cell>
          <cell r="K917">
            <v>290</v>
          </cell>
          <cell r="L917">
            <v>206.32</v>
          </cell>
          <cell r="P917">
            <v>691991043093</v>
          </cell>
          <cell r="R917">
            <v>4.4092399999999996</v>
          </cell>
          <cell r="S917">
            <v>35.43309</v>
          </cell>
          <cell r="T917">
            <v>3.5433089999999998</v>
          </cell>
          <cell r="U917">
            <v>2.5590565000000001</v>
          </cell>
          <cell r="V917" t="str">
            <v>CN</v>
          </cell>
          <cell r="W917" t="str">
            <v>Non Compliant</v>
          </cell>
          <cell r="X917" t="str">
            <v>https://jblpro.com/en-US/products/pro-soundbar-psb-2</v>
          </cell>
          <cell r="Y917">
            <v>3</v>
          </cell>
        </row>
        <row r="918">
          <cell r="A918" t="str">
            <v>PSB-1/230</v>
          </cell>
          <cell r="B918" t="str">
            <v>JBL</v>
          </cell>
          <cell r="C918" t="str">
            <v>Professional Soundbar</v>
          </cell>
          <cell r="D918" t="str">
            <v>PSB-1/230</v>
          </cell>
          <cell r="E918" t="str">
            <v>JBL100</v>
          </cell>
          <cell r="H918" t="str">
            <v>2.0 Channel Soundbar with Analog</v>
          </cell>
          <cell r="I918" t="str">
            <v>2.0 Channel, Commercial-Grade Soundbar with Analog</v>
          </cell>
          <cell r="J918">
            <v>290</v>
          </cell>
          <cell r="K918">
            <v>290</v>
          </cell>
          <cell r="L918">
            <v>204.53</v>
          </cell>
          <cell r="P918" t="str">
            <v>6 9199100921 1</v>
          </cell>
          <cell r="R918">
            <v>4.41</v>
          </cell>
          <cell r="S918">
            <v>35.43</v>
          </cell>
          <cell r="T918">
            <v>3.54</v>
          </cell>
          <cell r="U918">
            <v>2.56</v>
          </cell>
          <cell r="V918" t="str">
            <v>CN</v>
          </cell>
          <cell r="W918" t="str">
            <v>Non Compliant</v>
          </cell>
          <cell r="X918" t="str">
            <v>https://jblpro.com/en-US/products/pro-soundbar-psb-1</v>
          </cell>
          <cell r="Y918">
            <v>4</v>
          </cell>
        </row>
        <row r="919">
          <cell r="A919" t="str">
            <v>MIXERS</v>
          </cell>
          <cell r="B919" t="str">
            <v>JBL</v>
          </cell>
          <cell r="Y919">
            <v>5</v>
          </cell>
        </row>
        <row r="920">
          <cell r="A920" t="str">
            <v>NCSM14-U-US</v>
          </cell>
          <cell r="B920" t="str">
            <v>JBL</v>
          </cell>
          <cell r="C920" t="str">
            <v>COMMERCIAL MIXER</v>
          </cell>
          <cell r="D920" t="str">
            <v>NCSM14-U-US</v>
          </cell>
          <cell r="E920" t="str">
            <v>CSMA</v>
          </cell>
          <cell r="H920" t="str">
            <v>CSM14</v>
          </cell>
          <cell r="I920" t="str">
            <v>4 Input - 1 Output Mixer, Fanless, 1U Half-Rack, Mounting kit included</v>
          </cell>
          <cell r="J920">
            <v>440</v>
          </cell>
          <cell r="K920">
            <v>440</v>
          </cell>
          <cell r="L920">
            <v>329.75</v>
          </cell>
          <cell r="P920">
            <v>871015008608</v>
          </cell>
          <cell r="R920">
            <v>7</v>
          </cell>
          <cell r="S920">
            <v>12</v>
          </cell>
          <cell r="T920">
            <v>16.5</v>
          </cell>
          <cell r="U920">
            <v>5</v>
          </cell>
          <cell r="V920" t="str">
            <v>MY</v>
          </cell>
          <cell r="W920" t="str">
            <v>Compliant</v>
          </cell>
          <cell r="X920" t="str">
            <v>http://jblcommercialproducts.com/en-US/products/csm-14</v>
          </cell>
          <cell r="Y920">
            <v>6</v>
          </cell>
        </row>
        <row r="921">
          <cell r="A921" t="str">
            <v>NCSM28-U-US</v>
          </cell>
          <cell r="B921" t="str">
            <v>JBL</v>
          </cell>
          <cell r="C921" t="str">
            <v>COMMERCIAL MIXER</v>
          </cell>
          <cell r="D921" t="str">
            <v>NCSM28-U-US</v>
          </cell>
          <cell r="E921" t="str">
            <v>CSMA</v>
          </cell>
          <cell r="H921" t="str">
            <v>CSM28</v>
          </cell>
          <cell r="I921" t="str">
            <v>8 Input - 2 Output Mixer, Fanless, 1U Full-Rack, Mounting kit included</v>
          </cell>
          <cell r="J921">
            <v>600</v>
          </cell>
          <cell r="K921">
            <v>600</v>
          </cell>
          <cell r="L921">
            <v>462.42</v>
          </cell>
          <cell r="P921">
            <v>871015008585</v>
          </cell>
          <cell r="R921">
            <v>10.5</v>
          </cell>
          <cell r="S921">
            <v>16</v>
          </cell>
          <cell r="T921">
            <v>20.5</v>
          </cell>
          <cell r="U921">
            <v>5</v>
          </cell>
          <cell r="V921" t="str">
            <v>MY</v>
          </cell>
          <cell r="W921" t="str">
            <v>Compliant</v>
          </cell>
          <cell r="X921" t="str">
            <v>http://jblcommercialproducts.com/en-US/products/csm-28</v>
          </cell>
          <cell r="Y921">
            <v>7</v>
          </cell>
        </row>
        <row r="922">
          <cell r="A922" t="str">
            <v>MIXER-AMPLIFIERS</v>
          </cell>
          <cell r="B922" t="str">
            <v>JBL</v>
          </cell>
          <cell r="Y922">
            <v>8</v>
          </cell>
        </row>
        <row r="923">
          <cell r="A923" t="str">
            <v>NVMA1120-0-US</v>
          </cell>
          <cell r="B923" t="str">
            <v>JBL</v>
          </cell>
          <cell r="C923" t="str">
            <v>Commercial Mixer-Amplifier</v>
          </cell>
          <cell r="D923" t="str">
            <v>NVMA1120-0-US</v>
          </cell>
          <cell r="E923" t="str">
            <v>JBL031</v>
          </cell>
          <cell r="H923" t="str">
            <v>VMA1120</v>
          </cell>
          <cell r="I923" t="str">
            <v>VMA 1120: (5) input channel x (1) 120W output channel Mixer/Amplifier</v>
          </cell>
          <cell r="J923">
            <v>779</v>
          </cell>
          <cell r="K923">
            <v>779</v>
          </cell>
          <cell r="L923">
            <v>388.38</v>
          </cell>
          <cell r="P923">
            <v>691991004414</v>
          </cell>
          <cell r="R923">
            <v>33</v>
          </cell>
          <cell r="S923">
            <v>19</v>
          </cell>
          <cell r="T923">
            <v>13</v>
          </cell>
          <cell r="U923">
            <v>9.5</v>
          </cell>
          <cell r="V923" t="str">
            <v>CN</v>
          </cell>
          <cell r="W923" t="str">
            <v>Non Compliant</v>
          </cell>
          <cell r="Y923">
            <v>9</v>
          </cell>
        </row>
        <row r="924">
          <cell r="A924" t="str">
            <v>NVMA1240-0-US</v>
          </cell>
          <cell r="B924" t="str">
            <v>JBL</v>
          </cell>
          <cell r="C924" t="str">
            <v>Commercial Mixer-Amplifier</v>
          </cell>
          <cell r="D924" t="str">
            <v>NVMA1240-0-US</v>
          </cell>
          <cell r="E924" t="str">
            <v>VSERIES</v>
          </cell>
          <cell r="H924" t="str">
            <v>VMA1240</v>
          </cell>
          <cell r="I924" t="str">
            <v>VMA 1240: (5) input channel x (1) 240W output channel Mixer/Amplifier</v>
          </cell>
          <cell r="J924">
            <v>935</v>
          </cell>
          <cell r="K924">
            <v>935</v>
          </cell>
          <cell r="L924">
            <v>467.86</v>
          </cell>
          <cell r="P924">
            <v>691991004483</v>
          </cell>
          <cell r="R924">
            <v>30</v>
          </cell>
          <cell r="S924">
            <v>21</v>
          </cell>
          <cell r="T924">
            <v>7</v>
          </cell>
          <cell r="U924">
            <v>21</v>
          </cell>
          <cell r="V924" t="str">
            <v>CN</v>
          </cell>
          <cell r="W924" t="str">
            <v>Non Compliant</v>
          </cell>
          <cell r="Y924">
            <v>10</v>
          </cell>
        </row>
        <row r="925">
          <cell r="A925" t="str">
            <v>NVMA160-0-US</v>
          </cell>
          <cell r="B925" t="str">
            <v>JBL</v>
          </cell>
          <cell r="C925" t="str">
            <v>Commercial Mixer-Amplifier</v>
          </cell>
          <cell r="D925" t="str">
            <v>NVMA160-0-US</v>
          </cell>
          <cell r="E925" t="str">
            <v>VSERIES</v>
          </cell>
          <cell r="H925" t="str">
            <v xml:space="preserve">VMA160 </v>
          </cell>
          <cell r="I925" t="str">
            <v>VMA 160: (5) input channel x (1) 60W output channel Mixer/Amplifier</v>
          </cell>
          <cell r="J925">
            <v>625</v>
          </cell>
          <cell r="K925">
            <v>625</v>
          </cell>
          <cell r="L925">
            <v>310.76</v>
          </cell>
          <cell r="P925">
            <v>691991004346</v>
          </cell>
          <cell r="R925">
            <v>27</v>
          </cell>
          <cell r="S925">
            <v>20.5</v>
          </cell>
          <cell r="T925">
            <v>6.5</v>
          </cell>
          <cell r="U925">
            <v>21</v>
          </cell>
          <cell r="V925" t="str">
            <v>CN</v>
          </cell>
          <cell r="W925" t="str">
            <v>Non Compliant</v>
          </cell>
          <cell r="Y925">
            <v>11</v>
          </cell>
        </row>
        <row r="926">
          <cell r="A926" t="str">
            <v>NVMA260-0-US</v>
          </cell>
          <cell r="B926" t="str">
            <v>JBL</v>
          </cell>
          <cell r="C926" t="str">
            <v>Commercial Mixer-Amplifier</v>
          </cell>
          <cell r="D926" t="str">
            <v>NVMA260-0-US</v>
          </cell>
          <cell r="E926" t="str">
            <v>VSERIES</v>
          </cell>
          <cell r="H926" t="str">
            <v xml:space="preserve">VMA260 </v>
          </cell>
          <cell r="I926" t="str">
            <v>VMA 260: (5) input channel x (2) 60W output channel Mixer/Amplifier</v>
          </cell>
          <cell r="J926">
            <v>960</v>
          </cell>
          <cell r="K926">
            <v>960</v>
          </cell>
          <cell r="L926">
            <v>479.78</v>
          </cell>
          <cell r="P926">
            <v>691991004551</v>
          </cell>
          <cell r="R926">
            <v>30</v>
          </cell>
          <cell r="S926">
            <v>20.5</v>
          </cell>
          <cell r="T926">
            <v>20.5</v>
          </cell>
          <cell r="U926">
            <v>7</v>
          </cell>
          <cell r="V926" t="str">
            <v>CN</v>
          </cell>
          <cell r="W926" t="str">
            <v>Non Compliant</v>
          </cell>
          <cell r="Y926">
            <v>12</v>
          </cell>
        </row>
        <row r="927">
          <cell r="A927" t="str">
            <v>NVMA2120-0-US</v>
          </cell>
          <cell r="B927" t="str">
            <v>JBL</v>
          </cell>
          <cell r="C927" t="str">
            <v>Commercial Mixer-Amplifier</v>
          </cell>
          <cell r="D927" t="str">
            <v>NVMA2120-0-US</v>
          </cell>
          <cell r="E927" t="str">
            <v>VSERIES</v>
          </cell>
          <cell r="H927" t="str">
            <v>VMA2120</v>
          </cell>
          <cell r="I927" t="str">
            <v>VMA 2120: (8) input channel x (2) 120W output channel Mixer/Amplifier</v>
          </cell>
          <cell r="J927">
            <v>1040</v>
          </cell>
          <cell r="K927">
            <v>1040</v>
          </cell>
          <cell r="L927">
            <v>518.97</v>
          </cell>
          <cell r="P927">
            <v>691991004629</v>
          </cell>
          <cell r="R927">
            <v>35</v>
          </cell>
          <cell r="S927">
            <v>21</v>
          </cell>
          <cell r="T927">
            <v>21</v>
          </cell>
          <cell r="U927">
            <v>7</v>
          </cell>
          <cell r="V927" t="str">
            <v>CN</v>
          </cell>
          <cell r="W927" t="str">
            <v>Non Compliant</v>
          </cell>
          <cell r="Y927">
            <v>13</v>
          </cell>
        </row>
        <row r="928">
          <cell r="A928" t="str">
            <v>NCSMA1120-U-US</v>
          </cell>
          <cell r="B928" t="str">
            <v>JBL</v>
          </cell>
          <cell r="C928" t="str">
            <v>COMMERCIAL MIXER-AMP</v>
          </cell>
          <cell r="D928" t="str">
            <v>NCSMA1120-U-US</v>
          </cell>
          <cell r="E928" t="str">
            <v>CSMA</v>
          </cell>
          <cell r="H928" t="str">
            <v>CSMA1120</v>
          </cell>
          <cell r="I928" t="str">
            <v>4 input - 1 x 120W DriveCore Mixer-Amp, Fanless, 4ohm/8ohm/70V/100V, 1U Half-Rack, Mounting kit</v>
          </cell>
          <cell r="J928">
            <v>790</v>
          </cell>
          <cell r="K928">
            <v>790</v>
          </cell>
          <cell r="L928">
            <v>617.67999999999995</v>
          </cell>
          <cell r="P928">
            <v>871015007359</v>
          </cell>
          <cell r="R928">
            <v>10</v>
          </cell>
          <cell r="S928">
            <v>16.5</v>
          </cell>
          <cell r="T928">
            <v>5</v>
          </cell>
          <cell r="U928">
            <v>12</v>
          </cell>
          <cell r="V928" t="str">
            <v>MY</v>
          </cell>
          <cell r="W928" t="str">
            <v>Compliant</v>
          </cell>
          <cell r="X928" t="str">
            <v>http://jblcommercialproducts.com/en-US/products/csma-1801120</v>
          </cell>
          <cell r="Y928">
            <v>14</v>
          </cell>
        </row>
        <row r="929">
          <cell r="A929" t="str">
            <v>NCSMA180-U-US</v>
          </cell>
          <cell r="B929" t="str">
            <v>JBL</v>
          </cell>
          <cell r="C929" t="str">
            <v>COMMERCIAL MIXER-AMP</v>
          </cell>
          <cell r="D929" t="str">
            <v>NCSMA180-U-US</v>
          </cell>
          <cell r="E929" t="str">
            <v>CSMA</v>
          </cell>
          <cell r="H929" t="str">
            <v>CSMA180</v>
          </cell>
          <cell r="I929" t="str">
            <v>4 input - 1 x 80W DriveCore Mixer-Amp, Fanless, 4ohm/8ohm/70V/100V, 1U Half-Rack, Mounting kit</v>
          </cell>
          <cell r="J929">
            <v>605</v>
          </cell>
          <cell r="K929">
            <v>605</v>
          </cell>
          <cell r="L929">
            <v>465.75</v>
          </cell>
          <cell r="P929">
            <v>871015007380</v>
          </cell>
          <cell r="R929">
            <v>10</v>
          </cell>
          <cell r="S929">
            <v>16.5</v>
          </cell>
          <cell r="T929">
            <v>5</v>
          </cell>
          <cell r="U929">
            <v>12</v>
          </cell>
          <cell r="V929" t="str">
            <v>MY</v>
          </cell>
          <cell r="W929" t="str">
            <v>Compliant</v>
          </cell>
          <cell r="X929" t="str">
            <v>http://jblcommercialproducts.com/en-US/products/csma-1801120</v>
          </cell>
          <cell r="Y929">
            <v>15</v>
          </cell>
        </row>
        <row r="930">
          <cell r="A930" t="str">
            <v>NCSMA2120-U-US</v>
          </cell>
          <cell r="B930" t="str">
            <v>JBL</v>
          </cell>
          <cell r="C930" t="str">
            <v>COMMERCIAL MIXER-AMP</v>
          </cell>
          <cell r="D930" t="str">
            <v>NCSMA2120-U-US</v>
          </cell>
          <cell r="E930" t="str">
            <v>CSMA</v>
          </cell>
          <cell r="H930" t="str">
            <v>CSMA2120</v>
          </cell>
          <cell r="I930" t="str">
            <v>8 input - 2 x 120W DriveCore Mixer-Amp, Fanless, 4ohm/8ohm/70V/100V, 1U Full-Rack, Mounting kit</v>
          </cell>
          <cell r="J930">
            <v>990</v>
          </cell>
          <cell r="K930">
            <v>990</v>
          </cell>
          <cell r="L930">
            <v>747.29</v>
          </cell>
          <cell r="P930">
            <v>871015007366</v>
          </cell>
          <cell r="R930">
            <v>16.5</v>
          </cell>
          <cell r="S930">
            <v>20.5</v>
          </cell>
          <cell r="T930">
            <v>5</v>
          </cell>
          <cell r="U930">
            <v>16.5</v>
          </cell>
          <cell r="V930" t="str">
            <v>MY</v>
          </cell>
          <cell r="W930" t="str">
            <v>Compliant</v>
          </cell>
          <cell r="X930" t="str">
            <v>http://jblcommercialproducts.com/en-US/products/csma-2402802120</v>
          </cell>
          <cell r="Y930">
            <v>16</v>
          </cell>
        </row>
        <row r="931">
          <cell r="A931" t="str">
            <v>NCSMA240-U-US</v>
          </cell>
          <cell r="B931" t="str">
            <v>JBL</v>
          </cell>
          <cell r="C931" t="str">
            <v>COMMERCIAL MIXER-AMP</v>
          </cell>
          <cell r="D931" t="str">
            <v>NCSMA240-U-US</v>
          </cell>
          <cell r="H931" t="str">
            <v>CSMA240</v>
          </cell>
          <cell r="I931" t="str">
            <v>8 input - 2 x 40W DriveCore Mixer-Amp, Fanless, 4ohm/8ohm/70V/100V, 1U Full-Rack, Mounting kit</v>
          </cell>
          <cell r="J931">
            <v>685</v>
          </cell>
          <cell r="K931">
            <v>685</v>
          </cell>
          <cell r="L931">
            <v>534.71</v>
          </cell>
          <cell r="P931">
            <v>871015007342</v>
          </cell>
          <cell r="R931">
            <v>15</v>
          </cell>
          <cell r="S931">
            <v>20.5</v>
          </cell>
          <cell r="T931">
            <v>16</v>
          </cell>
          <cell r="U931">
            <v>4.5999999999999996</v>
          </cell>
          <cell r="V931" t="str">
            <v>MY</v>
          </cell>
          <cell r="W931" t="str">
            <v>Compliant</v>
          </cell>
          <cell r="X931" t="str">
            <v>http://jblcommercialproducts.com/en-US/products/csma-2402802120</v>
          </cell>
          <cell r="Y931">
            <v>17</v>
          </cell>
        </row>
        <row r="932">
          <cell r="A932" t="str">
            <v>NCSMA280-U-US</v>
          </cell>
          <cell r="B932" t="str">
            <v>JBL</v>
          </cell>
          <cell r="C932" t="str">
            <v>COMMERCIAL MIXER-AMP</v>
          </cell>
          <cell r="D932" t="str">
            <v>NCSMA280-U-US</v>
          </cell>
          <cell r="E932" t="str">
            <v>CSMA</v>
          </cell>
          <cell r="H932" t="str">
            <v>CSMA280</v>
          </cell>
          <cell r="I932" t="str">
            <v xml:space="preserve">8 input - 2 x 80W DriveCore Mixer-Amp, Fanless, 4ohm/8ohm/70V/100V, 1U Full-Rack, Mounting kit </v>
          </cell>
          <cell r="J932">
            <v>850</v>
          </cell>
          <cell r="K932">
            <v>850</v>
          </cell>
          <cell r="L932">
            <v>661.08</v>
          </cell>
          <cell r="P932">
            <v>871015007373</v>
          </cell>
          <cell r="R932">
            <v>16</v>
          </cell>
          <cell r="S932">
            <v>20.5</v>
          </cell>
          <cell r="T932">
            <v>16.5</v>
          </cell>
          <cell r="U932">
            <v>4.5</v>
          </cell>
          <cell r="V932" t="str">
            <v>MY</v>
          </cell>
          <cell r="W932" t="str">
            <v>Compliant</v>
          </cell>
          <cell r="X932" t="str">
            <v>http://jblcommercialproducts.com/en-US/products/csma-2402802120</v>
          </cell>
          <cell r="Y932">
            <v>18</v>
          </cell>
        </row>
        <row r="933">
          <cell r="A933" t="str">
            <v>AMPLIFIERS</v>
          </cell>
          <cell r="B933" t="str">
            <v>JBL</v>
          </cell>
          <cell r="Y933">
            <v>19</v>
          </cell>
        </row>
        <row r="934">
          <cell r="A934" t="str">
            <v>NCSA1120Z-U-US</v>
          </cell>
          <cell r="B934" t="str">
            <v>JBL</v>
          </cell>
          <cell r="C934" t="str">
            <v>COMMERCIAL AMPLIFIER</v>
          </cell>
          <cell r="D934" t="str">
            <v>NCSA1120Z-U-US</v>
          </cell>
          <cell r="E934" t="str">
            <v>CSMA</v>
          </cell>
          <cell r="H934" t="str">
            <v>CSA1120Z</v>
          </cell>
          <cell r="I934" t="str">
            <v>1 x 120W DriveCore Amplifier, Fanless, 4ohm/8ohm/70V/100V, 1U Half-Rack, Mounting kit</v>
          </cell>
          <cell r="J934">
            <v>565</v>
          </cell>
          <cell r="K934">
            <v>565</v>
          </cell>
          <cell r="L934">
            <v>422.82</v>
          </cell>
          <cell r="P934">
            <v>871015008325</v>
          </cell>
          <cell r="R934">
            <v>10</v>
          </cell>
          <cell r="S934">
            <v>16.5</v>
          </cell>
          <cell r="T934">
            <v>5</v>
          </cell>
          <cell r="U934">
            <v>12</v>
          </cell>
          <cell r="V934" t="str">
            <v>MY</v>
          </cell>
          <cell r="W934" t="str">
            <v>Compliant</v>
          </cell>
          <cell r="X934" t="str">
            <v>http://jblcommercialproducts.com/en-US/products/csa-140z180z1120z</v>
          </cell>
          <cell r="Y934">
            <v>20</v>
          </cell>
        </row>
        <row r="935">
          <cell r="A935" t="str">
            <v>NCSA1300Z-0-US</v>
          </cell>
          <cell r="B935" t="str">
            <v>JBL</v>
          </cell>
          <cell r="C935" t="str">
            <v>Commercial Amplifier</v>
          </cell>
          <cell r="D935" t="str">
            <v>NCSA1300Z-0-US</v>
          </cell>
          <cell r="H935" t="str">
            <v>CSA1300Z</v>
          </cell>
          <cell r="I935" t="str">
            <v>1 x 300W DriveCore Amplifier, Fanless, 4ohm/8ohm/70V/100V , 2U Full-Rack, Mounting kit</v>
          </cell>
          <cell r="J935">
            <v>745</v>
          </cell>
          <cell r="K935">
            <v>745</v>
          </cell>
          <cell r="L935">
            <v>473.79</v>
          </cell>
          <cell r="P935">
            <v>691991004087</v>
          </cell>
          <cell r="R935">
            <v>15.5</v>
          </cell>
          <cell r="S935">
            <v>21.5</v>
          </cell>
          <cell r="T935">
            <v>15</v>
          </cell>
          <cell r="U935">
            <v>6</v>
          </cell>
          <cell r="V935" t="str">
            <v>CN</v>
          </cell>
          <cell r="W935" t="str">
            <v>Non Compliant</v>
          </cell>
          <cell r="Y935">
            <v>21</v>
          </cell>
        </row>
        <row r="936">
          <cell r="A936" t="str">
            <v>NCSA140Z-U-US</v>
          </cell>
          <cell r="B936" t="str">
            <v>JBL</v>
          </cell>
          <cell r="C936" t="str">
            <v>COMMERCIAL AMPLIFIER</v>
          </cell>
          <cell r="D936" t="str">
            <v>NCSA140Z-U-US</v>
          </cell>
          <cell r="E936" t="str">
            <v>CSMA</v>
          </cell>
          <cell r="H936" t="str">
            <v>CSA140Z</v>
          </cell>
          <cell r="I936" t="str">
            <v>1 x 40W DriveCore Amplifier, Fanless, 4ohm/8ohm/70V/100V, 1U Half-Rack, Mounting kit</v>
          </cell>
          <cell r="J936">
            <v>290</v>
          </cell>
          <cell r="K936">
            <v>290</v>
          </cell>
          <cell r="L936">
            <v>210.94</v>
          </cell>
          <cell r="P936">
            <v>871015008462</v>
          </cell>
          <cell r="R936">
            <v>9.5</v>
          </cell>
          <cell r="S936">
            <v>16.5</v>
          </cell>
          <cell r="T936">
            <v>5</v>
          </cell>
          <cell r="U936">
            <v>12</v>
          </cell>
          <cell r="V936" t="str">
            <v>MY</v>
          </cell>
          <cell r="W936" t="str">
            <v>Compliant</v>
          </cell>
          <cell r="X936" t="str">
            <v>http://jblcommercialproducts.com/en-US/products/csa-140z180z1120z</v>
          </cell>
          <cell r="Y936">
            <v>22</v>
          </cell>
        </row>
        <row r="937">
          <cell r="A937" t="str">
            <v>NCSA180Z-U-US</v>
          </cell>
          <cell r="B937" t="str">
            <v>JBL</v>
          </cell>
          <cell r="C937" t="str">
            <v>COMMERCIAL AMPLIFIER</v>
          </cell>
          <cell r="D937" t="str">
            <v>NCSA180Z-U-US</v>
          </cell>
          <cell r="E937" t="str">
            <v>CSMA</v>
          </cell>
          <cell r="H937" t="str">
            <v>CSA180Z</v>
          </cell>
          <cell r="I937" t="str">
            <v>1 x 80W DriveCore Amplifier, Fanless, 4ohm/8ohm/70V/100V, 1U Half-Rack, Mounting kit</v>
          </cell>
          <cell r="J937">
            <v>455</v>
          </cell>
          <cell r="K937">
            <v>455</v>
          </cell>
          <cell r="L937">
            <v>339.21</v>
          </cell>
          <cell r="P937">
            <v>871015008394</v>
          </cell>
          <cell r="R937">
            <v>10</v>
          </cell>
          <cell r="S937">
            <v>16.5</v>
          </cell>
          <cell r="T937">
            <v>12</v>
          </cell>
          <cell r="U937">
            <v>5</v>
          </cell>
          <cell r="V937" t="str">
            <v>MY</v>
          </cell>
          <cell r="W937" t="str">
            <v>Compliant</v>
          </cell>
          <cell r="X937" t="str">
            <v>http://jblcommercialproducts.com/en-US/products/csa-140z180z1120z</v>
          </cell>
          <cell r="Y937">
            <v>23</v>
          </cell>
        </row>
        <row r="938">
          <cell r="A938" t="str">
            <v>NCSA2120R-U-US</v>
          </cell>
          <cell r="B938" t="str">
            <v>JBL</v>
          </cell>
          <cell r="C938" t="str">
            <v>COMMERCIAL AMPLIFIER</v>
          </cell>
          <cell r="D938" t="str">
            <v>NCSA2120R-U-US</v>
          </cell>
          <cell r="E938" t="str">
            <v>CSMA</v>
          </cell>
          <cell r="H938" t="str">
            <v>CSA2120R</v>
          </cell>
          <cell r="I938" t="str">
            <v>2 x 120 Watt Amplifier at 4/8 Ohms</v>
          </cell>
          <cell r="J938">
            <v>580</v>
          </cell>
          <cell r="K938">
            <v>580</v>
          </cell>
          <cell r="L938">
            <v>395.87</v>
          </cell>
          <cell r="P938">
            <v>871015006079</v>
          </cell>
          <cell r="R938">
            <v>4</v>
          </cell>
          <cell r="S938">
            <v>12</v>
          </cell>
          <cell r="T938">
            <v>5</v>
          </cell>
          <cell r="U938">
            <v>11</v>
          </cell>
          <cell r="V938" t="str">
            <v>CN</v>
          </cell>
          <cell r="W938" t="str">
            <v>Compliant</v>
          </cell>
          <cell r="X938" t="str">
            <v>http://jblcommercialproducts.com/en-US/products/csa-2120</v>
          </cell>
          <cell r="Y938">
            <v>24</v>
          </cell>
        </row>
        <row r="939">
          <cell r="A939" t="str">
            <v>NCST2120-X</v>
          </cell>
          <cell r="B939" t="str">
            <v>JBL</v>
          </cell>
          <cell r="C939" t="str">
            <v>COMMERCIAL AMPLIFIER</v>
          </cell>
          <cell r="D939" t="str">
            <v>NCST2120-X</v>
          </cell>
          <cell r="E939" t="str">
            <v>CSMA</v>
          </cell>
          <cell r="H939" t="str">
            <v>CST2120</v>
          </cell>
          <cell r="I939" t="str">
            <v>2-Channel Transformer Kit for CSA2120</v>
          </cell>
          <cell r="J939">
            <v>255</v>
          </cell>
          <cell r="K939">
            <v>255</v>
          </cell>
          <cell r="L939">
            <v>134.31</v>
          </cell>
          <cell r="P939">
            <v>871015006147</v>
          </cell>
          <cell r="R939">
            <v>6</v>
          </cell>
          <cell r="S939">
            <v>12</v>
          </cell>
          <cell r="T939">
            <v>11</v>
          </cell>
          <cell r="U939">
            <v>5</v>
          </cell>
          <cell r="V939" t="str">
            <v>CN</v>
          </cell>
          <cell r="W939" t="str">
            <v>Compliant</v>
          </cell>
          <cell r="X939" t="str">
            <v>http://jblcommercialproducts.com/en-US/products/cst-2120</v>
          </cell>
          <cell r="Y939">
            <v>25</v>
          </cell>
        </row>
        <row r="940">
          <cell r="A940" t="str">
            <v>NCSA2120Z-U-US</v>
          </cell>
          <cell r="B940" t="str">
            <v>JBL</v>
          </cell>
          <cell r="C940" t="str">
            <v>COMMERCIAL AMPLIFIER</v>
          </cell>
          <cell r="D940" t="str">
            <v>NCSA2120Z-U-US</v>
          </cell>
          <cell r="E940" t="str">
            <v>CSMA</v>
          </cell>
          <cell r="H940" t="str">
            <v>CSA2120Z</v>
          </cell>
          <cell r="I940" t="str">
            <v>2 x 120W DriveCore Amplifier, Fanless, 4ohm/8ohm/70V/100V, 1U Half-Rack, Mounting kit</v>
          </cell>
          <cell r="J940">
            <v>745</v>
          </cell>
          <cell r="K940">
            <v>745</v>
          </cell>
          <cell r="L940">
            <v>559.05999999999995</v>
          </cell>
          <cell r="P940">
            <v>871015008097</v>
          </cell>
          <cell r="R940">
            <v>12</v>
          </cell>
          <cell r="S940">
            <v>16.5</v>
          </cell>
          <cell r="T940">
            <v>5</v>
          </cell>
          <cell r="U940">
            <v>12</v>
          </cell>
          <cell r="V940" t="str">
            <v>MY</v>
          </cell>
          <cell r="W940" t="str">
            <v>Compliant</v>
          </cell>
          <cell r="X940" t="str">
            <v>http://jblcommercialproducts.com/en-US/products/csa-240z280z2120z</v>
          </cell>
          <cell r="Y940">
            <v>26</v>
          </cell>
        </row>
        <row r="941">
          <cell r="A941" t="str">
            <v>NCSA2300Z-0-US</v>
          </cell>
          <cell r="B941" t="str">
            <v>JBL</v>
          </cell>
          <cell r="C941" t="str">
            <v>Commercial Amplifier</v>
          </cell>
          <cell r="D941" t="str">
            <v>NCSA2300Z-0-US</v>
          </cell>
          <cell r="E941" t="str">
            <v>CSMA</v>
          </cell>
          <cell r="H941" t="str">
            <v>CSA2300Z</v>
          </cell>
          <cell r="I941" t="str">
            <v>2 x 300W DriveCore Amplifier, Fanless, 8ohm/70V/100V, supports CSR-V volume control, sleep mode (w/ disable), 2U Full-Rack, Mounting kit</v>
          </cell>
          <cell r="J941">
            <v>980</v>
          </cell>
          <cell r="K941">
            <v>980</v>
          </cell>
          <cell r="L941">
            <v>606.79</v>
          </cell>
          <cell r="P941">
            <v>691991004148</v>
          </cell>
          <cell r="R941">
            <v>20</v>
          </cell>
          <cell r="S941">
            <v>21.5</v>
          </cell>
          <cell r="T941">
            <v>14.5</v>
          </cell>
          <cell r="U941">
            <v>6</v>
          </cell>
          <cell r="V941" t="str">
            <v>CN</v>
          </cell>
          <cell r="W941" t="str">
            <v>Non Compliant</v>
          </cell>
          <cell r="Y941">
            <v>27</v>
          </cell>
        </row>
        <row r="942">
          <cell r="A942" t="str">
            <v>NCSA240Z-U-US</v>
          </cell>
          <cell r="B942" t="str">
            <v>JBL</v>
          </cell>
          <cell r="C942" t="str">
            <v>COMMERCIAL AMPLIFIER</v>
          </cell>
          <cell r="D942" t="str">
            <v>NCSA240Z-U-US</v>
          </cell>
          <cell r="E942" t="str">
            <v>CSMA</v>
          </cell>
          <cell r="H942" t="str">
            <v>CSA240Z</v>
          </cell>
          <cell r="I942" t="str">
            <v>2 x 40W DriveCore Amplifier, Fanless, 4ohm/8ohm/70V/100V, 1U Half-Rack, Mounting kit</v>
          </cell>
          <cell r="J942">
            <v>480</v>
          </cell>
          <cell r="K942">
            <v>480</v>
          </cell>
          <cell r="L942">
            <v>358.5</v>
          </cell>
          <cell r="P942">
            <v>871015008257</v>
          </cell>
          <cell r="R942">
            <v>10.5</v>
          </cell>
          <cell r="S942">
            <v>16.5</v>
          </cell>
          <cell r="T942">
            <v>12</v>
          </cell>
          <cell r="U942">
            <v>5</v>
          </cell>
          <cell r="V942" t="str">
            <v>MY</v>
          </cell>
          <cell r="W942" t="str">
            <v>Compliant</v>
          </cell>
          <cell r="X942" t="str">
            <v>http://jblcommercialproducts.com/en-US/products/csa-240z280z2120z</v>
          </cell>
          <cell r="Y942">
            <v>28</v>
          </cell>
        </row>
        <row r="943">
          <cell r="A943" t="str">
            <v>NCSA280Z-U-US</v>
          </cell>
          <cell r="B943" t="str">
            <v>JBL</v>
          </cell>
          <cell r="C943" t="str">
            <v>COMMERCIAL AMPLIFIER</v>
          </cell>
          <cell r="D943" t="str">
            <v>NCSA280Z-U-US</v>
          </cell>
          <cell r="E943" t="str">
            <v>CSMA</v>
          </cell>
          <cell r="H943" t="str">
            <v>CSA280Z</v>
          </cell>
          <cell r="I943" t="str">
            <v>2 x 80W DriveCore Amplifier, Fanless, 4ohm/8ohm/70V/100V, 1U Half-Rack, Mounting kit</v>
          </cell>
          <cell r="J943">
            <v>610</v>
          </cell>
          <cell r="K943">
            <v>610</v>
          </cell>
          <cell r="L943">
            <v>452.59</v>
          </cell>
          <cell r="P943">
            <v>871015008189</v>
          </cell>
          <cell r="R943">
            <v>11.5</v>
          </cell>
          <cell r="S943">
            <v>12</v>
          </cell>
          <cell r="T943">
            <v>16.5</v>
          </cell>
          <cell r="U943">
            <v>5</v>
          </cell>
          <cell r="V943" t="str">
            <v>MY</v>
          </cell>
          <cell r="W943" t="str">
            <v>Compliant</v>
          </cell>
          <cell r="X943" t="str">
            <v>http://jblcommercialproducts.com/en-US/products/csa-240z280z2120z</v>
          </cell>
          <cell r="Y943">
            <v>29</v>
          </cell>
        </row>
        <row r="944">
          <cell r="A944" t="str">
            <v>PAGING MICS</v>
          </cell>
          <cell r="B944" t="str">
            <v>JBL</v>
          </cell>
          <cell r="Y944">
            <v>30</v>
          </cell>
        </row>
        <row r="945">
          <cell r="A945" t="str">
            <v>CONTROLLERS - WALLPLATES</v>
          </cell>
          <cell r="B945" t="str">
            <v>JBL</v>
          </cell>
          <cell r="Y945">
            <v>31</v>
          </cell>
        </row>
        <row r="946">
          <cell r="A946" t="str">
            <v>JBLCSR2SVBLKV</v>
          </cell>
          <cell r="B946" t="str">
            <v>JBL</v>
          </cell>
          <cell r="C946" t="str">
            <v>COMMERCIAL WALL CONTROLLERS</v>
          </cell>
          <cell r="D946" t="str">
            <v>JBLCSR2SVBLKV</v>
          </cell>
          <cell r="E946" t="str">
            <v>JBL046</v>
          </cell>
          <cell r="G946" t="str">
            <v>Limited Quantity</v>
          </cell>
          <cell r="H946" t="str">
            <v>CSR-2SV-BLK</v>
          </cell>
          <cell r="I946" t="str">
            <v>Wall Controller with 2-Position Source Selector and Volume Control; US Version (Black) For use with CSM-21, CSM-32</v>
          </cell>
          <cell r="J946">
            <v>100</v>
          </cell>
          <cell r="K946">
            <v>100</v>
          </cell>
          <cell r="L946">
            <v>65.510000000000005</v>
          </cell>
          <cell r="P946">
            <v>691991401404</v>
          </cell>
          <cell r="R946">
            <v>0.5</v>
          </cell>
          <cell r="S946">
            <v>7</v>
          </cell>
          <cell r="T946">
            <v>5.5</v>
          </cell>
          <cell r="U946">
            <v>3.5</v>
          </cell>
          <cell r="V946" t="str">
            <v>CN</v>
          </cell>
          <cell r="W946" t="str">
            <v>Non Compliant</v>
          </cell>
          <cell r="Y946">
            <v>32</v>
          </cell>
        </row>
        <row r="947">
          <cell r="A947" t="str">
            <v>JBLCSR2SVWHTV</v>
          </cell>
          <cell r="B947" t="str">
            <v>JBL</v>
          </cell>
          <cell r="C947" t="str">
            <v>COMMERCIAL WALL CONTROLLERS</v>
          </cell>
          <cell r="D947" t="str">
            <v>JBLCSR2SVWHTV</v>
          </cell>
          <cell r="E947" t="str">
            <v>JBL017</v>
          </cell>
          <cell r="G947" t="str">
            <v>Limited Quantity</v>
          </cell>
          <cell r="H947" t="str">
            <v>CSR-2SV-WHT</v>
          </cell>
          <cell r="I947" t="str">
            <v>Wall Controller with 2-Position Source Selector and Volume Control; US Version (White) For use with CSM-21, CSM-32</v>
          </cell>
          <cell r="J947">
            <v>100</v>
          </cell>
          <cell r="K947">
            <v>100</v>
          </cell>
          <cell r="L947">
            <v>66.47</v>
          </cell>
          <cell r="P947">
            <v>691991013645</v>
          </cell>
          <cell r="R947">
            <v>0.1</v>
          </cell>
          <cell r="S947">
            <v>7</v>
          </cell>
          <cell r="T947">
            <v>3.5</v>
          </cell>
          <cell r="U947">
            <v>5.5</v>
          </cell>
          <cell r="V947" t="str">
            <v>CN</v>
          </cell>
          <cell r="W947" t="str">
            <v>Non Compliant</v>
          </cell>
          <cell r="Y947">
            <v>33</v>
          </cell>
        </row>
        <row r="948">
          <cell r="A948" t="str">
            <v>JBLCSR3SVBLKV</v>
          </cell>
          <cell r="B948" t="str">
            <v>JBL</v>
          </cell>
          <cell r="C948" t="str">
            <v>COMMERCIAL WALL CONTROLLERS</v>
          </cell>
          <cell r="D948" t="str">
            <v>JBLCSR3SVBLKV</v>
          </cell>
          <cell r="E948" t="str">
            <v>JBL017</v>
          </cell>
          <cell r="G948" t="str">
            <v>Limited Quantity</v>
          </cell>
          <cell r="H948" t="str">
            <v>CSR-3SV-BLK</v>
          </cell>
          <cell r="I948" t="str">
            <v>Controller with 3-Position Source Selector and Volume Control; US Version (Black) For use with CSM-32</v>
          </cell>
          <cell r="J948">
            <v>120</v>
          </cell>
          <cell r="K948">
            <v>100</v>
          </cell>
          <cell r="L948">
            <v>66.47</v>
          </cell>
          <cell r="P948">
            <v>691991401411</v>
          </cell>
          <cell r="R948">
            <v>0.5</v>
          </cell>
          <cell r="S948">
            <v>7</v>
          </cell>
          <cell r="T948">
            <v>5.5</v>
          </cell>
          <cell r="U948">
            <v>3.5</v>
          </cell>
          <cell r="V948" t="str">
            <v>CN</v>
          </cell>
          <cell r="W948" t="str">
            <v>Non Compliant</v>
          </cell>
          <cell r="Y948">
            <v>34</v>
          </cell>
        </row>
        <row r="949">
          <cell r="A949" t="str">
            <v>JBLCSR3SVWHTV</v>
          </cell>
          <cell r="B949" t="str">
            <v>JBL</v>
          </cell>
          <cell r="C949" t="str">
            <v>COMMERCIAL WALL CONTROLLERS</v>
          </cell>
          <cell r="D949" t="str">
            <v>JBLCSR3SVWHTV</v>
          </cell>
          <cell r="E949" t="str">
            <v>JBL017</v>
          </cell>
          <cell r="H949" t="str">
            <v>CSR-3SV-WHT</v>
          </cell>
          <cell r="I949" t="str">
            <v>Wall Controller with 3-Position Source Selector and Volume Control; US Version (White)  For use with CSM-32</v>
          </cell>
          <cell r="J949">
            <v>105</v>
          </cell>
          <cell r="K949">
            <v>105</v>
          </cell>
          <cell r="L949">
            <v>68.47</v>
          </cell>
          <cell r="P949">
            <v>691991401381</v>
          </cell>
          <cell r="R949">
            <v>0.2</v>
          </cell>
          <cell r="S949">
            <v>7</v>
          </cell>
          <cell r="T949">
            <v>3</v>
          </cell>
          <cell r="U949">
            <v>5</v>
          </cell>
          <cell r="V949" t="str">
            <v>CN</v>
          </cell>
          <cell r="W949" t="str">
            <v>Non Compliant</v>
          </cell>
          <cell r="Y949">
            <v>35</v>
          </cell>
        </row>
        <row r="950">
          <cell r="A950" t="str">
            <v>JBLCSRVBLKV</v>
          </cell>
          <cell r="B950" t="str">
            <v>JBL</v>
          </cell>
          <cell r="C950" t="str">
            <v>COMMERCIAL WALL CONTROLLERS</v>
          </cell>
          <cell r="D950" t="str">
            <v>JBLCSRVBLKV</v>
          </cell>
          <cell r="E950" t="str">
            <v>JBL017</v>
          </cell>
          <cell r="H950" t="str">
            <v>CSR-V-BLK</v>
          </cell>
          <cell r="I950" t="str">
            <v>Wall Controller with Volume Control; US Version (Black)  For use with CSM-21, CSM-32, All CSMA</v>
          </cell>
          <cell r="J950">
            <v>95</v>
          </cell>
          <cell r="K950">
            <v>95</v>
          </cell>
          <cell r="L950">
            <v>65.69</v>
          </cell>
          <cell r="P950">
            <v>691991401398</v>
          </cell>
          <cell r="R950">
            <v>0.5</v>
          </cell>
          <cell r="S950">
            <v>7</v>
          </cell>
          <cell r="T950">
            <v>5.5</v>
          </cell>
          <cell r="U950">
            <v>3.5</v>
          </cell>
          <cell r="V950" t="str">
            <v>CN</v>
          </cell>
          <cell r="W950" t="str">
            <v>Non Compliant</v>
          </cell>
          <cell r="Y950">
            <v>36</v>
          </cell>
        </row>
        <row r="951">
          <cell r="A951" t="str">
            <v>JBLCSRVWHTV</v>
          </cell>
          <cell r="B951" t="str">
            <v>JBL</v>
          </cell>
          <cell r="C951" t="str">
            <v>COMMERCIAL WALL CONTROLLERS</v>
          </cell>
          <cell r="D951" t="str">
            <v>JBLCSRVWHTV</v>
          </cell>
          <cell r="E951" t="str">
            <v>JBL017</v>
          </cell>
          <cell r="H951" t="str">
            <v>CSR-V-WHT</v>
          </cell>
          <cell r="I951" t="str">
            <v>Wall Controller with Volume Control; US Version (White)  For use with CSM-21, CSM-32, All CSMA</v>
          </cell>
          <cell r="J951">
            <v>95</v>
          </cell>
          <cell r="K951">
            <v>95</v>
          </cell>
          <cell r="L951">
            <v>65.02</v>
          </cell>
          <cell r="P951">
            <v>691991401367</v>
          </cell>
          <cell r="R951">
            <v>0.5</v>
          </cell>
          <cell r="S951">
            <v>7</v>
          </cell>
          <cell r="T951">
            <v>5.5</v>
          </cell>
          <cell r="U951">
            <v>3.5</v>
          </cell>
          <cell r="V951" t="str">
            <v>CN</v>
          </cell>
          <cell r="W951" t="str">
            <v>Non Compliant</v>
          </cell>
          <cell r="Y951">
            <v>37</v>
          </cell>
        </row>
        <row r="952">
          <cell r="A952" t="str">
            <v>CSS COMMERCIAL CEILING:
CSS Commercial Solutions Ceiling Speakers</v>
          </cell>
          <cell r="B952" t="str">
            <v>JBL</v>
          </cell>
          <cell r="Y952">
            <v>38</v>
          </cell>
        </row>
        <row r="953">
          <cell r="A953" t="str">
            <v>CSS8004</v>
          </cell>
          <cell r="B953" t="str">
            <v>JBL</v>
          </cell>
          <cell r="C953" t="str">
            <v>Ceiling Spkr</v>
          </cell>
          <cell r="D953" t="str">
            <v>CSS8004</v>
          </cell>
          <cell r="E953" t="str">
            <v>JBL017</v>
          </cell>
          <cell r="H953" t="str">
            <v>4" CEILING SPK, 5W</v>
          </cell>
          <cell r="I953"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953">
            <v>35</v>
          </cell>
          <cell r="K953">
            <v>35</v>
          </cell>
          <cell r="L953">
            <v>19.96</v>
          </cell>
          <cell r="P953">
            <v>50036903912</v>
          </cell>
          <cell r="R953">
            <v>2.5</v>
          </cell>
          <cell r="S953">
            <v>5</v>
          </cell>
          <cell r="T953">
            <v>9</v>
          </cell>
          <cell r="U953">
            <v>10</v>
          </cell>
          <cell r="V953" t="str">
            <v>CN</v>
          </cell>
          <cell r="W953" t="str">
            <v>Non Compliant</v>
          </cell>
          <cell r="X953" t="str">
            <v xml:space="preserve">http://www.jblpro.com/www/products/installed-sound/commercial-series/css8004 </v>
          </cell>
          <cell r="Y953">
            <v>39</v>
          </cell>
        </row>
        <row r="954">
          <cell r="A954" t="str">
            <v>CSS8008</v>
          </cell>
          <cell r="B954" t="str">
            <v>JBL</v>
          </cell>
          <cell r="C954" t="str">
            <v>Ceiling Spkr</v>
          </cell>
          <cell r="D954" t="str">
            <v>CSS8008</v>
          </cell>
          <cell r="E954" t="str">
            <v>JBL017</v>
          </cell>
          <cell r="H954" t="str">
            <v xml:space="preserve"> 8" CEILING SPK, 5W</v>
          </cell>
          <cell r="I954"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954">
            <v>45</v>
          </cell>
          <cell r="K954">
            <v>45</v>
          </cell>
          <cell r="L954">
            <v>25.58</v>
          </cell>
          <cell r="P954">
            <v>50036903929</v>
          </cell>
          <cell r="R954">
            <v>4.25</v>
          </cell>
          <cell r="S954">
            <v>15</v>
          </cell>
          <cell r="T954">
            <v>15</v>
          </cell>
          <cell r="U954">
            <v>4</v>
          </cell>
          <cell r="V954" t="str">
            <v>CN</v>
          </cell>
          <cell r="W954" t="str">
            <v>Non Compliant</v>
          </cell>
          <cell r="X954" t="str">
            <v xml:space="preserve">http://www.jblpro.com/www/products/installed-sound/commercial-series/css8008 </v>
          </cell>
          <cell r="Y954">
            <v>40</v>
          </cell>
        </row>
        <row r="955">
          <cell r="A955" t="str">
            <v>CSS8018</v>
          </cell>
          <cell r="B955" t="str">
            <v>JBL</v>
          </cell>
          <cell r="C955" t="str">
            <v>Ceiling Spkr</v>
          </cell>
          <cell r="D955" t="str">
            <v>CSS8018</v>
          </cell>
          <cell r="E955" t="str">
            <v>JBL017</v>
          </cell>
          <cell r="H955" t="str">
            <v>8" CEILING SPK, 10W</v>
          </cell>
          <cell r="I955"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955">
            <v>70</v>
          </cell>
          <cell r="K955">
            <v>70</v>
          </cell>
          <cell r="L955">
            <v>33.42</v>
          </cell>
          <cell r="P955">
            <v>50036903936</v>
          </cell>
          <cell r="R955">
            <v>8</v>
          </cell>
          <cell r="S955">
            <v>16</v>
          </cell>
          <cell r="T955">
            <v>14</v>
          </cell>
          <cell r="U955">
            <v>5</v>
          </cell>
          <cell r="V955" t="str">
            <v>CN</v>
          </cell>
          <cell r="W955" t="str">
            <v>Non Compliant</v>
          </cell>
          <cell r="X955" t="str">
            <v xml:space="preserve">http://www.jblpro.com/www/products/installed-sound/commercial-series/css8018 </v>
          </cell>
          <cell r="Y955">
            <v>41</v>
          </cell>
        </row>
        <row r="956">
          <cell r="A956" t="str">
            <v>CSS-BB4X6</v>
          </cell>
          <cell r="B956" t="str">
            <v>JBL</v>
          </cell>
          <cell r="C956" t="str">
            <v>Accessory</v>
          </cell>
          <cell r="D956" t="str">
            <v>CSS-BB4X6</v>
          </cell>
          <cell r="E956" t="str">
            <v>JBL017</v>
          </cell>
          <cell r="H956" t="str">
            <v>4" BACKCAN FOR CSS8004</v>
          </cell>
          <cell r="I956" t="str">
            <v>CSS-BB4x6 - 4" Backcans for CSS8004, 3.5" (89mm) deep x 8.4" (214mm) Diameter, zinc-plated, powder-coated steel, 5 knockouts (Priced and sold as a pack of 6 pcs)</v>
          </cell>
          <cell r="J956">
            <v>95</v>
          </cell>
          <cell r="K956">
            <v>95</v>
          </cell>
          <cell r="L956">
            <v>55.52</v>
          </cell>
          <cell r="P956">
            <v>691991300059</v>
          </cell>
          <cell r="R956">
            <v>6</v>
          </cell>
          <cell r="S956">
            <v>8</v>
          </cell>
          <cell r="T956">
            <v>8</v>
          </cell>
          <cell r="U956">
            <v>5</v>
          </cell>
          <cell r="V956" t="str">
            <v>CN</v>
          </cell>
          <cell r="W956" t="str">
            <v>Non Compliant</v>
          </cell>
          <cell r="X956" t="str">
            <v xml:space="preserve">http://www.jblpro.com/www/products/installed-sound/commercial-series/css-bb4x6 </v>
          </cell>
          <cell r="Y956">
            <v>42</v>
          </cell>
        </row>
        <row r="957">
          <cell r="A957" t="str">
            <v>CSS-BB8X6</v>
          </cell>
          <cell r="B957" t="str">
            <v>JBL</v>
          </cell>
          <cell r="C957" t="str">
            <v>Accessory</v>
          </cell>
          <cell r="D957" t="str">
            <v>CSS-BB8X6</v>
          </cell>
          <cell r="E957" t="str">
            <v>JBL017</v>
          </cell>
          <cell r="H957" t="str">
            <v>8" BACKCAN FOR CSS8008, CSS8018</v>
          </cell>
          <cell r="I957" t="str">
            <v>CSS-BB8x6 - 8" Backcans for CSS8008 or CSS8018, 4.3" (108mm) deep x 13.2" (334mm) Diameter, zinc-plated, powder-coated steel, 5 knockouts (Priced and sold as a pack of 6 pcs)</v>
          </cell>
          <cell r="J957">
            <v>165</v>
          </cell>
          <cell r="K957">
            <v>165</v>
          </cell>
          <cell r="L957">
            <v>96.4</v>
          </cell>
          <cell r="P957">
            <v>50036905350</v>
          </cell>
          <cell r="R957">
            <v>13</v>
          </cell>
          <cell r="S957">
            <v>14</v>
          </cell>
          <cell r="T957">
            <v>15</v>
          </cell>
          <cell r="U957">
            <v>9</v>
          </cell>
          <cell r="V957" t="str">
            <v>CN</v>
          </cell>
          <cell r="W957" t="str">
            <v>Non Compliant</v>
          </cell>
          <cell r="X957" t="str">
            <v xml:space="preserve">http://www.jblpro.com/www/products/installed-sound/commercial-series/css-bb8x6 </v>
          </cell>
          <cell r="Y957">
            <v>43</v>
          </cell>
        </row>
        <row r="958">
          <cell r="A958" t="str">
            <v>CSS-TR4/8x12</v>
          </cell>
          <cell r="B958" t="str">
            <v>JBL</v>
          </cell>
          <cell r="C958" t="str">
            <v>Accessory</v>
          </cell>
          <cell r="D958" t="str">
            <v>CSS-TR4/8x12</v>
          </cell>
          <cell r="E958" t="str">
            <v>JBL017</v>
          </cell>
          <cell r="H958" t="str">
            <v>TILE RAILS FOR CSS-BB4, CSS-BB8 BACKCANS</v>
          </cell>
          <cell r="I958" t="str">
            <v>CSS-TR4/8x12 - Tile Rails for CSS-BB4 and CSS-BB8 Backcans, for 24" and 600 mm tiles, punched/formed steel, zinc-plated (Priced and sold as a pack of 12 pcs)</v>
          </cell>
          <cell r="J958">
            <v>65</v>
          </cell>
          <cell r="K958">
            <v>65</v>
          </cell>
          <cell r="L958">
            <v>32.729999999999997</v>
          </cell>
          <cell r="P958">
            <v>50036904933</v>
          </cell>
          <cell r="R958">
            <v>6.25</v>
          </cell>
          <cell r="S958">
            <v>26</v>
          </cell>
          <cell r="T958">
            <v>3</v>
          </cell>
          <cell r="U958">
            <v>11</v>
          </cell>
          <cell r="V958" t="str">
            <v>CN</v>
          </cell>
          <cell r="Y958">
            <v>44</v>
          </cell>
        </row>
        <row r="959">
          <cell r="A959" t="str">
            <v>COMMERCIAL CEILING:
LCT Lay-In Ceiling Series</v>
          </cell>
          <cell r="B959" t="str">
            <v>JBL</v>
          </cell>
          <cell r="Y959">
            <v>45</v>
          </cell>
        </row>
        <row r="960">
          <cell r="A960" t="str">
            <v>LCT 81C/T</v>
          </cell>
          <cell r="B960" t="str">
            <v>JBL</v>
          </cell>
          <cell r="C960" t="str">
            <v>Ceiling Spkr</v>
          </cell>
          <cell r="D960" t="str">
            <v>LCT 81C/T</v>
          </cell>
          <cell r="E960" t="str">
            <v>DSI</v>
          </cell>
          <cell r="H960" t="str">
            <v>2'x2' LAY-IN CEILING TILE SPKR, 8" DRIVER (US SIZING ONLY)</v>
          </cell>
          <cell r="I960"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each; sold in pairs)</v>
          </cell>
          <cell r="J960">
            <v>155</v>
          </cell>
          <cell r="K960">
            <v>155</v>
          </cell>
          <cell r="L960">
            <v>114.84</v>
          </cell>
          <cell r="O960">
            <v>2</v>
          </cell>
          <cell r="P960">
            <v>691991007446</v>
          </cell>
          <cell r="R960">
            <v>35</v>
          </cell>
          <cell r="S960">
            <v>27.5</v>
          </cell>
          <cell r="T960">
            <v>12</v>
          </cell>
          <cell r="U960">
            <v>27</v>
          </cell>
          <cell r="V960" t="str">
            <v>CN</v>
          </cell>
          <cell r="W960" t="str">
            <v>Non Compliant</v>
          </cell>
          <cell r="X960" t="str">
            <v>https://jblpro.com/en/products/lct-81c-t</v>
          </cell>
          <cell r="Y960">
            <v>46</v>
          </cell>
        </row>
        <row r="961">
          <cell r="A961" t="str">
            <v>JBL-LCT 81C/TM</v>
          </cell>
          <cell r="B961" t="str">
            <v>JBL</v>
          </cell>
          <cell r="C961" t="str">
            <v>Ceiling Spkr</v>
          </cell>
          <cell r="D961" t="str">
            <v>LCT 81C/TM</v>
          </cell>
          <cell r="E961" t="str">
            <v>JBL056</v>
          </cell>
          <cell r="H961" t="str">
            <v>600MM x 600MM LAY-IN CEILING TILE SPKR, 8" DRIVER (METRIC SIZING ONLY -- NOT FOR US)</v>
          </cell>
          <cell r="I961" t="str">
            <v>JBL-LCT 81C/TM - Lay-in Full-range Ceiling Tile Speaker for 600mm x 600mm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2' x 2' US-Style grid ceilings [use LCT 81C/T] (Priced as each; sold in pairs)</v>
          </cell>
          <cell r="J961">
            <v>155</v>
          </cell>
          <cell r="K961">
            <v>155</v>
          </cell>
          <cell r="L961">
            <v>111.5</v>
          </cell>
          <cell r="O961">
            <v>2</v>
          </cell>
          <cell r="P961">
            <v>691991037351</v>
          </cell>
          <cell r="R961">
            <v>15.2119</v>
          </cell>
          <cell r="S961">
            <v>23.4252</v>
          </cell>
          <cell r="T961">
            <v>23.4252</v>
          </cell>
          <cell r="U961">
            <v>4.05</v>
          </cell>
          <cell r="V961" t="str">
            <v>CN</v>
          </cell>
          <cell r="W961" t="str">
            <v>Non Compliant</v>
          </cell>
          <cell r="X961" t="str">
            <v>https://jblpro.com/en/products/jbl-lct-81c-tm</v>
          </cell>
          <cell r="Y961">
            <v>47</v>
          </cell>
        </row>
        <row r="962">
          <cell r="A962" t="str">
            <v>COMMERCIAL CEILING:
8100 Series Ceiling Speakers</v>
          </cell>
          <cell r="B962" t="str">
            <v>JBL</v>
          </cell>
          <cell r="Y962">
            <v>48</v>
          </cell>
        </row>
        <row r="963">
          <cell r="A963">
            <v>8124</v>
          </cell>
          <cell r="B963" t="str">
            <v>JBL</v>
          </cell>
          <cell r="C963" t="str">
            <v>Ceiling Spkr</v>
          </cell>
          <cell r="D963">
            <v>8124</v>
          </cell>
          <cell r="E963" t="str">
            <v>JBL030</v>
          </cell>
          <cell r="H963" t="str">
            <v>4" FULL-RANGE OPEN- BACK CEILING SPK, 6W</v>
          </cell>
          <cell r="I963" t="str">
            <v>8124 - 4" Open-Back Styled-Grille Full-Range Ceiling Speaker, 93dB Sensitivity, 20W driver power capacity, 6W 100V/70V multi-tap transformer (no low-Z setting), 130° coverage, 60Hz - 18kHz frequency range, dog-ears for easy blind-mount installation (Priced as each; sold in pack of 4 pcs)</v>
          </cell>
          <cell r="J963">
            <v>60</v>
          </cell>
          <cell r="K963">
            <v>60</v>
          </cell>
          <cell r="L963">
            <v>33.549999999999997</v>
          </cell>
          <cell r="M963">
            <v>31.872499999999995</v>
          </cell>
          <cell r="N963">
            <v>30.194999999999997</v>
          </cell>
          <cell r="O963">
            <v>4</v>
          </cell>
          <cell r="P963">
            <v>50036903974</v>
          </cell>
          <cell r="V963" t="str">
            <v>CN</v>
          </cell>
          <cell r="W963" t="str">
            <v>Non Compliant</v>
          </cell>
          <cell r="X963" t="str">
            <v>http://www.jblpro.com/www/products/installed-sound/8100-series/8124</v>
          </cell>
          <cell r="Y963">
            <v>49</v>
          </cell>
        </row>
        <row r="964">
          <cell r="A964">
            <v>8128</v>
          </cell>
          <cell r="B964" t="str">
            <v>JBL</v>
          </cell>
          <cell r="C964" t="str">
            <v>Ceiling Spkr</v>
          </cell>
          <cell r="D964">
            <v>8128</v>
          </cell>
          <cell r="E964" t="str">
            <v>JBL018</v>
          </cell>
          <cell r="H964" t="str">
            <v>8" FULL-RANGE OPEN- BACK CEILING SPK, 6W</v>
          </cell>
          <cell r="I964" t="str">
            <v>8128 - 8" Open-Back Styled-Grille Full-Range Ceiling Speaker, high 97dB sensitivity, 25W driver power capacity, 6W 100V/70V multi-tap transformer (no low-Z setting), 90° coverage, 50Hz - 16kHz frequency range, dog-ears for easy blind-mount installation (Priced as each; sold in pack of 4 pcs)</v>
          </cell>
          <cell r="J964">
            <v>75</v>
          </cell>
          <cell r="K964">
            <v>75</v>
          </cell>
          <cell r="L964">
            <v>43.93</v>
          </cell>
          <cell r="M964">
            <v>41.733499999999999</v>
          </cell>
          <cell r="N964">
            <v>39.536999999999999</v>
          </cell>
          <cell r="O964">
            <v>4</v>
          </cell>
          <cell r="P964">
            <v>50036904667</v>
          </cell>
          <cell r="V964" t="str">
            <v>CN</v>
          </cell>
          <cell r="W964" t="str">
            <v>Non Compliant</v>
          </cell>
          <cell r="X964" t="str">
            <v>http://www.jblpro.com/www/products/installed-sound/8100-series/8128</v>
          </cell>
          <cell r="Y964">
            <v>50</v>
          </cell>
        </row>
        <row r="965">
          <cell r="A965" t="str">
            <v>HPD8138</v>
          </cell>
          <cell r="B965" t="str">
            <v>JBL</v>
          </cell>
          <cell r="C965" t="str">
            <v>Ceiling Spkr</v>
          </cell>
          <cell r="D965">
            <v>8138</v>
          </cell>
          <cell r="H965" t="str">
            <v>8" FULL-RANGE CEILING SPK FOR BACKCAN, 6W</v>
          </cell>
          <cell r="I965" t="str">
            <v>8138 - 8" Full-Range Styled-Grille Ceiling Speaker for use with MTC-81BB8 backcan and MTC-81TB8 tile bridge, high 97dB Sensitivity, 40W (160W Peak) driver power capacity (2hr), 6W 100V/70V multi-tap transformer (no low-Z setting), 90° coverage, 95Hz - 18kHz frequency range (priced as each; sold in packs of 4 pcs)</v>
          </cell>
          <cell r="J965">
            <v>85</v>
          </cell>
          <cell r="K965">
            <v>85</v>
          </cell>
          <cell r="L965">
            <v>46.82</v>
          </cell>
          <cell r="O965">
            <v>4</v>
          </cell>
          <cell r="P965">
            <v>50036904674</v>
          </cell>
          <cell r="R965">
            <v>16.5</v>
          </cell>
          <cell r="S965">
            <v>28.1</v>
          </cell>
          <cell r="T965">
            <v>10.199999999999999</v>
          </cell>
          <cell r="U965">
            <v>15.3</v>
          </cell>
          <cell r="V965" t="str">
            <v>CN</v>
          </cell>
          <cell r="W965" t="str">
            <v>Non Compliant</v>
          </cell>
          <cell r="X965" t="str">
            <v>http://www.jblpro.com/www/products/installed-sound/8100-series/8138</v>
          </cell>
          <cell r="Y965">
            <v>51</v>
          </cell>
        </row>
        <row r="966">
          <cell r="A966" t="str">
            <v>MTC-8124C</v>
          </cell>
          <cell r="B966" t="str">
            <v>JBL</v>
          </cell>
          <cell r="C966" t="str">
            <v>Accessory</v>
          </cell>
          <cell r="D966" t="str">
            <v>MTC-8124C</v>
          </cell>
          <cell r="E966" t="str">
            <v>JBL018</v>
          </cell>
          <cell r="H966" t="str">
            <v>C-RINGS FOR 8124</v>
          </cell>
          <cell r="I966" t="str">
            <v>MTC-8124C - C-Ring for 8124, for installations requiring C-ring to spread ceiling loading, integral clips for optional MTC-RAIL tile rails (Priced as each; sold in pack of 4pcs)</v>
          </cell>
          <cell r="J966">
            <v>20</v>
          </cell>
          <cell r="K966">
            <v>16</v>
          </cell>
          <cell r="L966">
            <v>13.24</v>
          </cell>
          <cell r="M966">
            <v>12.577999999999999</v>
          </cell>
          <cell r="N966">
            <v>11.916</v>
          </cell>
          <cell r="O966">
            <v>4</v>
          </cell>
          <cell r="P966">
            <v>691991300769</v>
          </cell>
          <cell r="R966">
            <v>2</v>
          </cell>
          <cell r="S966">
            <v>4</v>
          </cell>
          <cell r="T966">
            <v>5</v>
          </cell>
          <cell r="U966">
            <v>4</v>
          </cell>
          <cell r="V966" t="str">
            <v>TW</v>
          </cell>
          <cell r="W966" t="str">
            <v>Non Compliant</v>
          </cell>
          <cell r="Y966">
            <v>52</v>
          </cell>
        </row>
        <row r="967">
          <cell r="A967" t="str">
            <v>MTC-8128C</v>
          </cell>
          <cell r="B967" t="str">
            <v>JBL</v>
          </cell>
          <cell r="C967" t="str">
            <v>Accessory</v>
          </cell>
          <cell r="D967" t="str">
            <v>MTC-8128C</v>
          </cell>
          <cell r="E967" t="str">
            <v>JBL018</v>
          </cell>
          <cell r="H967" t="str">
            <v>C-RINGS FOR 8128</v>
          </cell>
          <cell r="I967" t="str">
            <v>MTC-8128C - C-Ring for 8128, for installations requiring C-ring to spread ceiling loading, integral clips for optional MTC-RAIL tile rails (Priced as each; sold in pack of 4pcs)</v>
          </cell>
          <cell r="J967">
            <v>25</v>
          </cell>
          <cell r="K967">
            <v>25</v>
          </cell>
          <cell r="L967">
            <v>14.5</v>
          </cell>
          <cell r="M967">
            <v>13.774999999999999</v>
          </cell>
          <cell r="N967">
            <v>13.05</v>
          </cell>
          <cell r="O967">
            <v>4</v>
          </cell>
          <cell r="P967">
            <v>691991300776</v>
          </cell>
          <cell r="R967">
            <v>2.35</v>
          </cell>
          <cell r="S967">
            <v>13.5</v>
          </cell>
          <cell r="T967">
            <v>2</v>
          </cell>
          <cell r="U967">
            <v>13.75</v>
          </cell>
          <cell r="V967" t="str">
            <v>TW</v>
          </cell>
          <cell r="W967" t="str">
            <v>Non Compliant</v>
          </cell>
          <cell r="Y967">
            <v>53</v>
          </cell>
        </row>
        <row r="968">
          <cell r="A968" t="str">
            <v>MTC-81BB8</v>
          </cell>
          <cell r="B968" t="str">
            <v>JBL</v>
          </cell>
          <cell r="C968" t="str">
            <v>Accessory</v>
          </cell>
          <cell r="D968" t="str">
            <v>MTC-81BB8</v>
          </cell>
          <cell r="E968" t="str">
            <v>JBL018</v>
          </cell>
          <cell r="H968" t="str">
            <v>PRE-INSTALL DEEP BACKCAN FOR 8138</v>
          </cell>
          <cell r="I968" t="str">
            <v>MTC-81BB8 - Pre-Install In-Ceiling Backcan for 8138, 7.4 liter (0.26 cu ft) internal volume, 7" (178mm) height x 11-3/4" (300mm) dia, 11-1/4" (286mm) bolt-mounting circle (BMC), 16 gauge (1.3mm thick) steel with powdercoating (Priced as each; sold in pack of 4pcs)</v>
          </cell>
          <cell r="J968">
            <v>65</v>
          </cell>
          <cell r="K968">
            <v>65</v>
          </cell>
          <cell r="L968">
            <v>36.35</v>
          </cell>
          <cell r="M968">
            <v>34.532499999999999</v>
          </cell>
          <cell r="N968">
            <v>32.715000000000003</v>
          </cell>
          <cell r="O968">
            <v>4</v>
          </cell>
          <cell r="P968">
            <v>50036904353</v>
          </cell>
          <cell r="R968">
            <v>3.8</v>
          </cell>
          <cell r="S968">
            <v>14</v>
          </cell>
          <cell r="T968">
            <v>3.5</v>
          </cell>
          <cell r="U968">
            <v>15</v>
          </cell>
          <cell r="V968" t="str">
            <v>TW</v>
          </cell>
          <cell r="W968" t="str">
            <v>Non Compliant</v>
          </cell>
          <cell r="X968" t="str">
            <v xml:space="preserve">http://www.jblpro.com/www/products/installed-sound/8100-series/mtc-81bb8 </v>
          </cell>
          <cell r="Y968">
            <v>54</v>
          </cell>
        </row>
        <row r="969">
          <cell r="A969" t="str">
            <v>MTC-81TB8</v>
          </cell>
          <cell r="B969" t="str">
            <v>JBL</v>
          </cell>
          <cell r="C969" t="str">
            <v>Accessory</v>
          </cell>
          <cell r="D969" t="str">
            <v>MTC-81TB8</v>
          </cell>
          <cell r="E969" t="str">
            <v>JBL018</v>
          </cell>
          <cell r="H969" t="str">
            <v>PRE-INSTALL TILE BRIDGE FOR 8138 &amp; 81BB8</v>
          </cell>
          <cell r="I969" t="str">
            <v>MTC-81TB8 - Tile Bridge fits 8138 speaker and MTC-81BB8 backcan, 19 gauge (1mm thick) steel with Polymer e-coating (priced as each; sold in pack of 4pcs)</v>
          </cell>
          <cell r="J969">
            <v>30</v>
          </cell>
          <cell r="K969">
            <v>30</v>
          </cell>
          <cell r="L969">
            <v>17.309999999999999</v>
          </cell>
          <cell r="M969">
            <v>16.444499999999998</v>
          </cell>
          <cell r="N969">
            <v>15.578999999999999</v>
          </cell>
          <cell r="O969">
            <v>4</v>
          </cell>
          <cell r="P969">
            <v>50036904360</v>
          </cell>
          <cell r="R969">
            <v>2.94</v>
          </cell>
          <cell r="S969">
            <v>15</v>
          </cell>
          <cell r="T969">
            <v>25</v>
          </cell>
          <cell r="U969">
            <v>2</v>
          </cell>
          <cell r="V969" t="str">
            <v>TW</v>
          </cell>
          <cell r="W969" t="str">
            <v>Non Compliant</v>
          </cell>
          <cell r="X969" t="str">
            <v xml:space="preserve">http://www.jblpro.com/www/products/installed-sound/8100-series/mtc-81tb8 </v>
          </cell>
          <cell r="Y969">
            <v>55</v>
          </cell>
        </row>
        <row r="970">
          <cell r="A970" t="str">
            <v>MTC-ThinC-EAR</v>
          </cell>
          <cell r="B970" t="str">
            <v>JBL</v>
          </cell>
          <cell r="C970" t="str">
            <v>Accessory</v>
          </cell>
          <cell r="D970" t="str">
            <v>MTC-ThinC-EAR</v>
          </cell>
          <cell r="E970" t="str">
            <v>JBL018</v>
          </cell>
          <cell r="H970" t="str">
            <v>THIN-CEILING DOG-EARS FOR FOR C19/24/26/24Micros</v>
          </cell>
          <cell r="I970" t="str">
            <v>MTC-ThinC-EAR - Optional Thin-ceiling dog-ears for when ceilings (or walls) are thin. Fits Control 24C Micro, 24CT Micro, 24CT MicroPlus, C24C, 24CT, C26C, 26CT, C19CS, 19CST. (Priced and sold as a pack of 24 dog-ears)</v>
          </cell>
          <cell r="J970">
            <v>15</v>
          </cell>
          <cell r="K970">
            <v>12</v>
          </cell>
          <cell r="L970">
            <v>6.52</v>
          </cell>
          <cell r="P970">
            <v>691991016752</v>
          </cell>
          <cell r="R970">
            <v>0.25</v>
          </cell>
          <cell r="S970">
            <v>5</v>
          </cell>
          <cell r="T970">
            <v>5</v>
          </cell>
          <cell r="U970">
            <v>2</v>
          </cell>
          <cell r="V970" t="str">
            <v>CN</v>
          </cell>
          <cell r="W970" t="str">
            <v>Non Compliant</v>
          </cell>
          <cell r="X970" t="str">
            <v>TBD</v>
          </cell>
          <cell r="Y970">
            <v>56</v>
          </cell>
        </row>
        <row r="971">
          <cell r="A971" t="str">
            <v>MTC-RAIL</v>
          </cell>
          <cell r="B971" t="str">
            <v>JBL</v>
          </cell>
          <cell r="C971" t="str">
            <v>Accessory</v>
          </cell>
          <cell r="D971" t="str">
            <v>MTC-RAIL</v>
          </cell>
          <cell r="E971" t="str">
            <v>JBL018</v>
          </cell>
          <cell r="H971" t="str">
            <v>TILE RAIL FOR 8124 &amp; 8128</v>
          </cell>
          <cell r="I971" t="str">
            <v>MTC-RAIL - Tile Rails for 8124 &amp; 8128 (requires MTC-8124C or MTC-8128C C-ring) or for Control 42C speaker (with included c-ring) (Priced as each; sold in pack of 4pcs) Enough for 2 spkrs</v>
          </cell>
          <cell r="J971">
            <v>20</v>
          </cell>
          <cell r="K971">
            <v>17</v>
          </cell>
          <cell r="L971">
            <v>9.51</v>
          </cell>
          <cell r="O971">
            <v>4</v>
          </cell>
          <cell r="P971">
            <v>50036903950</v>
          </cell>
          <cell r="R971">
            <v>2.25</v>
          </cell>
          <cell r="S971">
            <v>27</v>
          </cell>
          <cell r="T971">
            <v>2</v>
          </cell>
          <cell r="U971">
            <v>2</v>
          </cell>
          <cell r="V971" t="str">
            <v>TW</v>
          </cell>
          <cell r="W971" t="str">
            <v>Non Compliant</v>
          </cell>
          <cell r="Y971">
            <v>57</v>
          </cell>
        </row>
        <row r="972">
          <cell r="A972" t="str">
            <v>COMMERCIAL CEILING:
10 Series Blind-Mount Ceiling Speakers</v>
          </cell>
          <cell r="B972" t="str">
            <v>JBL</v>
          </cell>
          <cell r="Y972">
            <v>58</v>
          </cell>
        </row>
        <row r="973">
          <cell r="A973" t="str">
            <v>CONTROL 12C/T</v>
          </cell>
          <cell r="B973" t="str">
            <v>JBL</v>
          </cell>
          <cell r="C973" t="str">
            <v>Ceiling Speaker</v>
          </cell>
          <cell r="D973" t="str">
            <v>CONTROL 12C/T</v>
          </cell>
          <cell r="E973" t="str">
            <v>JBL018</v>
          </cell>
          <cell r="H973" t="str">
            <v>3" FULL-RANGE CEILING SPEAKER, WHT</v>
          </cell>
          <cell r="I973" t="str">
            <v>Control 12C/T in White.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White (Priced as each: sold in pairs) International Master Pack is 2 speakers</v>
          </cell>
          <cell r="J973">
            <v>120</v>
          </cell>
          <cell r="K973">
            <v>100</v>
          </cell>
          <cell r="L973">
            <v>74.040000000000006</v>
          </cell>
          <cell r="M973">
            <v>70.338000000000008</v>
          </cell>
          <cell r="N973">
            <v>66.63600000000001</v>
          </cell>
          <cell r="O973">
            <v>2</v>
          </cell>
          <cell r="P973">
            <v>50036904537</v>
          </cell>
          <cell r="R973">
            <v>7.5</v>
          </cell>
          <cell r="S973">
            <v>13.5</v>
          </cell>
          <cell r="T973">
            <v>5</v>
          </cell>
          <cell r="U973">
            <v>5</v>
          </cell>
          <cell r="V973" t="str">
            <v>CN</v>
          </cell>
          <cell r="W973" t="str">
            <v>Non Compliant</v>
          </cell>
          <cell r="X973" t="str">
            <v xml:space="preserve">http://www.jblpro.com/www/products/installed-sound/control-10-series/control-12c-t </v>
          </cell>
          <cell r="Y973">
            <v>59</v>
          </cell>
        </row>
        <row r="974">
          <cell r="A974" t="str">
            <v>CONTROL 12C/T-BK</v>
          </cell>
          <cell r="B974" t="str">
            <v>JBL</v>
          </cell>
          <cell r="C974" t="str">
            <v>Ceiling Speaker</v>
          </cell>
          <cell r="D974" t="str">
            <v>CONTROL 12C/T-BK</v>
          </cell>
          <cell r="E974" t="str">
            <v>JBL018</v>
          </cell>
          <cell r="H974" t="str">
            <v>3" FULL-RANGE CEILING SPEAKER, BLK</v>
          </cell>
          <cell r="I974" t="str">
            <v>Control 12C/T in Black. Compact Ceiling Loudspeaker with blind-mount backcan for quick and easy installation, 3" (76 mm) Full-Range Driver, 20W Cont. Pink Noise (40W Program) Power Handling (100hr), 68Hz - 17kHz Frequency Range, 130° Conical Coverage, 84dB Nominal Sensitivity, 15W 70V/100V multi-tap Transformer with 8Ω direct, Dual conduit/cable clamp, C-ring support backing plate and Cutout template included, Black (Priced as each: sold in pairs) International Master Pack is 2 pcs</v>
          </cell>
          <cell r="J974">
            <v>100</v>
          </cell>
          <cell r="K974">
            <v>100</v>
          </cell>
          <cell r="L974">
            <v>74.040000000000006</v>
          </cell>
          <cell r="M974">
            <v>70.338000000000008</v>
          </cell>
          <cell r="N974">
            <v>66.63600000000001</v>
          </cell>
          <cell r="O974">
            <v>2</v>
          </cell>
          <cell r="P974">
            <v>50036904544</v>
          </cell>
          <cell r="R974">
            <v>7.25</v>
          </cell>
          <cell r="S974">
            <v>13.5</v>
          </cell>
          <cell r="T974">
            <v>5</v>
          </cell>
          <cell r="U974">
            <v>5</v>
          </cell>
          <cell r="V974" t="str">
            <v>CN</v>
          </cell>
          <cell r="W974" t="str">
            <v>Non Compliant</v>
          </cell>
          <cell r="X974" t="str">
            <v xml:space="preserve">http://www.jblpro.com/www/products/installed-sound/control-10-series/control-12c-t </v>
          </cell>
          <cell r="Y974">
            <v>60</v>
          </cell>
        </row>
        <row r="975">
          <cell r="A975" t="str">
            <v>CONTROL 14C/T</v>
          </cell>
          <cell r="B975" t="str">
            <v>JBL</v>
          </cell>
          <cell r="C975" t="str">
            <v>Ceiling Speaker</v>
          </cell>
          <cell r="D975" t="str">
            <v>CONTROL 14C/T</v>
          </cell>
          <cell r="E975" t="str">
            <v>JBL018</v>
          </cell>
          <cell r="H975" t="str">
            <v>4" 2-WAY COAX CEILING SPEAKER, WHT</v>
          </cell>
          <cell r="I975" t="str">
            <v>Control 14C/T in White.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White (Priced as each: sold in pairs) International Master Pack is 2 pcs</v>
          </cell>
          <cell r="J975">
            <v>135</v>
          </cell>
          <cell r="K975">
            <v>135</v>
          </cell>
          <cell r="L975">
            <v>102.14</v>
          </cell>
          <cell r="M975">
            <v>97.033000000000001</v>
          </cell>
          <cell r="N975">
            <v>91.926000000000002</v>
          </cell>
          <cell r="O975">
            <v>2</v>
          </cell>
          <cell r="P975">
            <v>50036904551</v>
          </cell>
          <cell r="R975">
            <v>9</v>
          </cell>
          <cell r="S975">
            <v>13.5</v>
          </cell>
          <cell r="T975">
            <v>10</v>
          </cell>
          <cell r="U975">
            <v>11</v>
          </cell>
          <cell r="V975" t="str">
            <v>CN</v>
          </cell>
          <cell r="W975" t="str">
            <v>Non Compliant</v>
          </cell>
          <cell r="X975" t="str">
            <v xml:space="preserve">http://www.jblpro.com/www/products/installed-sound/control-10-series/control-14c-t </v>
          </cell>
          <cell r="Y975">
            <v>61</v>
          </cell>
        </row>
        <row r="976">
          <cell r="A976" t="str">
            <v>CONTROL 14C/T-BK</v>
          </cell>
          <cell r="B976" t="str">
            <v>JBL</v>
          </cell>
          <cell r="C976" t="str">
            <v>Ceiling Speaker</v>
          </cell>
          <cell r="D976" t="str">
            <v>CONTROL 14C/T-BK</v>
          </cell>
          <cell r="E976" t="str">
            <v>JBL018</v>
          </cell>
          <cell r="H976" t="str">
            <v>4" 2-WAY COAX CEILING SPEAKER, BLK</v>
          </cell>
          <cell r="I976" t="str">
            <v>Control 14C/T in Black - 2-way Coaxial Ceiling Loudspeaker with blind-mount backcan for quick and easy installation, 4" (100 mm) high output LF driver with polypropylene cone and 0.75" (19mm) liquid cooled soft-dome Tweeter, 30W Cont. Pink Noise (60W Program) Power Handling (100hr), 74Hz - 20kHz Frequency Range, 120° Conical Coverage, 87dB Nominal Sensitivity, 25W 70V/100V multi-tap Transformer with 8Ω direct, Dual conduit/cable clamp, C-ring support backing plate and Cutout template included, Black (Priced as each: sold in pairs) International Master Pack is 2 pcs</v>
          </cell>
          <cell r="J976">
            <v>150</v>
          </cell>
          <cell r="K976">
            <v>150</v>
          </cell>
          <cell r="L976">
            <v>110.68</v>
          </cell>
          <cell r="M976">
            <v>105.146</v>
          </cell>
          <cell r="N976">
            <v>99.612000000000009</v>
          </cell>
          <cell r="O976">
            <v>2</v>
          </cell>
          <cell r="P976">
            <v>50036904568</v>
          </cell>
          <cell r="R976">
            <v>9</v>
          </cell>
          <cell r="S976">
            <v>13</v>
          </cell>
          <cell r="T976">
            <v>5</v>
          </cell>
          <cell r="U976">
            <v>6</v>
          </cell>
          <cell r="V976" t="str">
            <v>CN</v>
          </cell>
          <cell r="W976" t="str">
            <v>Non Compliant</v>
          </cell>
          <cell r="X976" t="str">
            <v xml:space="preserve">http://www.jblpro.com/www/products/installed-sound/control-10-series/control-14c-t </v>
          </cell>
          <cell r="Y976">
            <v>62</v>
          </cell>
        </row>
        <row r="977">
          <cell r="A977" t="str">
            <v>CONTROL 16C/T</v>
          </cell>
          <cell r="B977" t="str">
            <v>JBL</v>
          </cell>
          <cell r="C977" t="str">
            <v>Ceiling Speaker</v>
          </cell>
          <cell r="D977" t="str">
            <v>CONTROL 16C/T</v>
          </cell>
          <cell r="E977" t="str">
            <v>JBL018</v>
          </cell>
          <cell r="H977" t="str">
            <v>6.5" 2-WAY COAX CEILING SPEAKER, WHT</v>
          </cell>
          <cell r="I977" t="str">
            <v>Control 16C/T in White.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White (Priced as each: sold in pairs) International Master Pack is 2 pcs</v>
          </cell>
          <cell r="J977">
            <v>180</v>
          </cell>
          <cell r="K977">
            <v>180</v>
          </cell>
          <cell r="L977">
            <v>130.63</v>
          </cell>
          <cell r="M977">
            <v>124.09849999999999</v>
          </cell>
          <cell r="N977">
            <v>117.56699999999999</v>
          </cell>
          <cell r="O977">
            <v>2</v>
          </cell>
          <cell r="P977">
            <v>50036904575</v>
          </cell>
          <cell r="R977">
            <v>12.4</v>
          </cell>
          <cell r="S977">
            <v>6</v>
          </cell>
          <cell r="T977">
            <v>14</v>
          </cell>
          <cell r="U977">
            <v>7</v>
          </cell>
          <cell r="V977" t="str">
            <v>CN</v>
          </cell>
          <cell r="W977" t="str">
            <v>Non Compliant</v>
          </cell>
          <cell r="X977" t="str">
            <v xml:space="preserve">http://www.jblpro.com/www/products/installed-sound/control-10-series/control-16c-t </v>
          </cell>
          <cell r="Y977">
            <v>63</v>
          </cell>
        </row>
        <row r="978">
          <cell r="A978" t="str">
            <v>CONTROL 16C/T-BK</v>
          </cell>
          <cell r="B978" t="str">
            <v>JBL</v>
          </cell>
          <cell r="C978" t="str">
            <v>Ceiling Speaker</v>
          </cell>
          <cell r="D978" t="str">
            <v>CONTROL 16C/T-BK</v>
          </cell>
          <cell r="E978" t="str">
            <v>JBL018</v>
          </cell>
          <cell r="H978" t="str">
            <v>6.5" 2-WAY COAX CEILING SPEAKER, BLK</v>
          </cell>
          <cell r="I978" t="str">
            <v>Control 16C/T in Black. 2-way Coaxial Ceiling Loudspeaker with blind-mount backcan for quick and easy installation, 6.5" (165mm) high output LF driver with polypropylene cone and 0.75" (19mm) liquid cooled soft-dome Tweeter, 50W Cont. Pink Noise (100W Program) Power Handling (100hr), 62Hz - 20kHz Frequency Range, 110° Conical Coverage, 91dB Nominal Sensitivity, 30W 70V/100V multi-tap Transformer with 8Ω direct, Dual conduit/cable clamp, C-ring support backing plate and Cutout template included, Black (Priced as each: sold in pairs) International Master Pack is 2 pcs</v>
          </cell>
          <cell r="J978">
            <v>216</v>
          </cell>
          <cell r="K978">
            <v>180</v>
          </cell>
          <cell r="L978">
            <v>130.63</v>
          </cell>
          <cell r="M978">
            <v>124.09849999999999</v>
          </cell>
          <cell r="N978">
            <v>117.56699999999999</v>
          </cell>
          <cell r="O978">
            <v>2</v>
          </cell>
          <cell r="P978">
            <v>50036904582</v>
          </cell>
          <cell r="R978">
            <v>12</v>
          </cell>
          <cell r="S978">
            <v>6</v>
          </cell>
          <cell r="T978">
            <v>14</v>
          </cell>
          <cell r="U978">
            <v>7</v>
          </cell>
          <cell r="V978" t="str">
            <v>CN</v>
          </cell>
          <cell r="W978" t="str">
            <v>Non Compliant</v>
          </cell>
          <cell r="X978" t="str">
            <v xml:space="preserve">http://www.jblpro.com/www/products/installed-sound/control-10-series/control-16c-t </v>
          </cell>
          <cell r="Y978">
            <v>64</v>
          </cell>
        </row>
        <row r="979">
          <cell r="A979" t="str">
            <v>CONTROL 18C/T</v>
          </cell>
          <cell r="B979" t="str">
            <v>JBL</v>
          </cell>
          <cell r="C979" t="str">
            <v>Ceiling Speaker</v>
          </cell>
          <cell r="D979" t="str">
            <v>CONTROL 18C/T</v>
          </cell>
          <cell r="E979" t="str">
            <v>JBL018</v>
          </cell>
          <cell r="H979" t="str">
            <v>8" 2-WAY COAX CEILING SPEAKER, WHT</v>
          </cell>
          <cell r="I979" t="str">
            <v>Control 18C/T in White.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White (Priced as each: sold in pairs) International Master Pack is 2 pcs</v>
          </cell>
          <cell r="J979">
            <v>250</v>
          </cell>
          <cell r="K979">
            <v>250</v>
          </cell>
          <cell r="L979">
            <v>182.39</v>
          </cell>
          <cell r="O979">
            <v>2</v>
          </cell>
          <cell r="P979">
            <v>691991004728</v>
          </cell>
          <cell r="R979">
            <v>19.399999999999999</v>
          </cell>
          <cell r="S979">
            <v>30</v>
          </cell>
          <cell r="T979">
            <v>15.5</v>
          </cell>
          <cell r="U979">
            <v>16</v>
          </cell>
          <cell r="V979" t="str">
            <v>CN</v>
          </cell>
          <cell r="W979" t="str">
            <v>Non Compliant</v>
          </cell>
          <cell r="X979" t="str">
            <v>http://www.jblpro.com/www/products/installed-sound/control-10-series/control-18c-t</v>
          </cell>
          <cell r="Y979">
            <v>65</v>
          </cell>
        </row>
        <row r="980">
          <cell r="A980" t="str">
            <v>CONTROL 18C/T-BK</v>
          </cell>
          <cell r="B980" t="str">
            <v>JBL</v>
          </cell>
          <cell r="C980" t="str">
            <v>Ceiling Speaker</v>
          </cell>
          <cell r="D980" t="str">
            <v>CONTROL 18C/T-BK</v>
          </cell>
          <cell r="E980" t="str">
            <v>JBL018</v>
          </cell>
          <cell r="H980" t="str">
            <v>8" 2-WAY COAX CEILING SPEAKER, BLK</v>
          </cell>
          <cell r="I980" t="str">
            <v>Control 18C/T in Black. 2-way Coaxial Ceiling Loudspeaker with blind-mount backcan for quick and easy installation, 8" (200mm) high output LF driver with polypropylene cone and 1" (25mm) liquid cooled soft-dome Tweeter, 90W Cont. Pink Noise (180W Program) Power Handling (100hr), 58Hz - 20kHz Frequency Range, 90° Conical Coverage, 91dB Nominal Sensitivity, 60W 70V/100V multi-tap Transformer with 8Ω direct, Dual conduit/cable clamp, C-ring support backing plate and Cutout template included, Black (Priced as each: sold in pairs) International Master Pack is 2 pcs</v>
          </cell>
          <cell r="J980">
            <v>275</v>
          </cell>
          <cell r="K980">
            <v>275</v>
          </cell>
          <cell r="L980">
            <v>199.86</v>
          </cell>
          <cell r="O980">
            <v>2</v>
          </cell>
          <cell r="P980">
            <v>691991004735</v>
          </cell>
          <cell r="R980">
            <v>39</v>
          </cell>
          <cell r="S980">
            <v>30</v>
          </cell>
          <cell r="T980">
            <v>15.5</v>
          </cell>
          <cell r="U980">
            <v>16</v>
          </cell>
          <cell r="V980" t="str">
            <v>CN</v>
          </cell>
          <cell r="W980" t="str">
            <v>Non Compliant</v>
          </cell>
          <cell r="X980" t="str">
            <v>http://www.jblpro.com/www/products/installed-sound/control-10-series/control-18c-t</v>
          </cell>
          <cell r="Y980">
            <v>66</v>
          </cell>
        </row>
        <row r="981">
          <cell r="A981" t="str">
            <v>MTC-14WG</v>
          </cell>
          <cell r="B981" t="str">
            <v>JBL</v>
          </cell>
          <cell r="C981" t="str">
            <v>Accessory</v>
          </cell>
          <cell r="D981" t="str">
            <v>MTC-14WG</v>
          </cell>
          <cell r="E981" t="str">
            <v>MAR--ACC</v>
          </cell>
          <cell r="H981" t="str">
            <v>HIGH HUMIDITY WEATHER GRILLE FOR C12/C14, WHT</v>
          </cell>
          <cell r="I981" t="str">
            <v>MTC-14WG in White. Aluminum Weather Grille Accessory for Control 12C/T (White) and 14C/T (White). Polyester Powdercoated, Satin Finish, White (RAL9010) passes salt-spray 200 hours, UV 100 hours, (Priced as each: sold in pairs) International Masterpack is 24Pcs</v>
          </cell>
          <cell r="J981">
            <v>30</v>
          </cell>
          <cell r="K981">
            <v>30</v>
          </cell>
          <cell r="L981">
            <v>16.41</v>
          </cell>
          <cell r="O981">
            <v>2</v>
          </cell>
          <cell r="P981">
            <v>691991300264</v>
          </cell>
          <cell r="R981">
            <v>1.5</v>
          </cell>
          <cell r="S981">
            <v>6.75</v>
          </cell>
          <cell r="T981">
            <v>1.5</v>
          </cell>
          <cell r="U981">
            <v>7</v>
          </cell>
          <cell r="V981" t="str">
            <v>CN</v>
          </cell>
          <cell r="W981" t="str">
            <v>Non Compliant</v>
          </cell>
          <cell r="X981" t="str">
            <v xml:space="preserve">http://www.jblpro.com/ProductAttachments/JBL_MTC-14WG16WG%20v4.pdf </v>
          </cell>
          <cell r="Y981">
            <v>67</v>
          </cell>
        </row>
        <row r="982">
          <cell r="A982" t="str">
            <v>MTC-14WG-BK</v>
          </cell>
          <cell r="B982" t="str">
            <v>JBL</v>
          </cell>
          <cell r="C982" t="str">
            <v>Accessory</v>
          </cell>
          <cell r="D982" t="str">
            <v>MTC-14WG-BK</v>
          </cell>
          <cell r="E982" t="str">
            <v>JBL018</v>
          </cell>
          <cell r="H982" t="str">
            <v>HIGH HUMIDITY WEATHER GRILLE FOR C12/C14, BLK</v>
          </cell>
          <cell r="I982" t="str">
            <v>MTC-14WG in Black. Aluminum Weather Grille Accessory for Control 12C/T (Black) and 14C/T (Black). Polyester Powdercoated, Satin Finish, Black (RAL9004) passes B117 salt-spray 200 hours, UV 100 hours, (Priced as each: sold in pairs) International Masterpack is 24Pcs</v>
          </cell>
          <cell r="J982">
            <v>30</v>
          </cell>
          <cell r="K982">
            <v>30</v>
          </cell>
          <cell r="L982">
            <v>15.48</v>
          </cell>
          <cell r="O982">
            <v>2</v>
          </cell>
          <cell r="P982">
            <v>691991300271</v>
          </cell>
          <cell r="R982">
            <v>3</v>
          </cell>
          <cell r="S982">
            <v>18</v>
          </cell>
          <cell r="T982">
            <v>15</v>
          </cell>
          <cell r="U982">
            <v>8</v>
          </cell>
          <cell r="V982" t="str">
            <v>CN</v>
          </cell>
          <cell r="W982" t="str">
            <v>Non Compliant</v>
          </cell>
          <cell r="X982" t="str">
            <v xml:space="preserve">http://www.jblpro.com/ProductAttachments/JBL_MTC-14WG16WG%20v4.pdf </v>
          </cell>
          <cell r="Y982">
            <v>68</v>
          </cell>
        </row>
        <row r="983">
          <cell r="A983" t="str">
            <v>MTC-16WG</v>
          </cell>
          <cell r="B983" t="str">
            <v>JBL</v>
          </cell>
          <cell r="C983" t="str">
            <v>Accessory</v>
          </cell>
          <cell r="D983" t="str">
            <v>MTC-16WG</v>
          </cell>
          <cell r="E983" t="str">
            <v>JBL018</v>
          </cell>
          <cell r="H983" t="str">
            <v>HIGH HUMIDITY WEATHER GRILLE FOR C16, WHT</v>
          </cell>
          <cell r="I983" t="str">
            <v>MTC-16WG in White. Aluminum Weather Grille Accessory for Control 16C/T (White),  Control 26C and 26C/T, Polyester Powdercoated, Satin Finish, White (RAL9010) passes B117 salt-spray 200 hours, UV 100 hours, (Priced as each: sold in pairs) International Masterpack is 24Pcs</v>
          </cell>
          <cell r="J983">
            <v>35</v>
          </cell>
          <cell r="K983">
            <v>35</v>
          </cell>
          <cell r="L983">
            <v>18.98</v>
          </cell>
          <cell r="O983">
            <v>2</v>
          </cell>
          <cell r="P983">
            <v>691991300288</v>
          </cell>
          <cell r="R983">
            <v>0.3</v>
          </cell>
          <cell r="S983">
            <v>19.5</v>
          </cell>
          <cell r="T983">
            <v>18</v>
          </cell>
          <cell r="U983">
            <v>10</v>
          </cell>
          <cell r="V983" t="str">
            <v>CN</v>
          </cell>
          <cell r="W983" t="str">
            <v>Non Compliant</v>
          </cell>
          <cell r="X983" t="str">
            <v xml:space="preserve">http://www.jblpro.com/ProductAttachments/JBL_MTC-14WG16WG%20v4.pdf </v>
          </cell>
          <cell r="Y983">
            <v>69</v>
          </cell>
        </row>
        <row r="984">
          <cell r="A984" t="str">
            <v>MTC-16WG-BK</v>
          </cell>
          <cell r="B984" t="str">
            <v>JBL</v>
          </cell>
          <cell r="C984" t="str">
            <v>Accessory</v>
          </cell>
          <cell r="D984" t="str">
            <v>MTC-16WG-BK</v>
          </cell>
          <cell r="E984" t="str">
            <v>JBL018</v>
          </cell>
          <cell r="H984" t="str">
            <v>HIGH HUMIDITY WEATHER GRILLE FOR C16, BLK</v>
          </cell>
          <cell r="I984" t="str">
            <v>MTC-16WG in Black. Aluminum Weather Grille Accessory for Control 16C/T (Black), Polyester Powdercoated, Satin Finish, Black (RAL9004) passes B117 salt-spray 200 hours, UV 100 hours, (Priced as each: sold in pairs) International Masterpack is 24Pcs</v>
          </cell>
          <cell r="J984">
            <v>35</v>
          </cell>
          <cell r="K984">
            <v>35</v>
          </cell>
          <cell r="L984">
            <v>18.98</v>
          </cell>
          <cell r="O984">
            <v>2</v>
          </cell>
          <cell r="P984">
            <v>691991300295</v>
          </cell>
          <cell r="R984">
            <v>10</v>
          </cell>
          <cell r="S984">
            <v>19.5</v>
          </cell>
          <cell r="T984">
            <v>18</v>
          </cell>
          <cell r="U984">
            <v>10</v>
          </cell>
          <cell r="V984" t="str">
            <v>CN</v>
          </cell>
          <cell r="W984" t="str">
            <v>Non Compliant</v>
          </cell>
          <cell r="Y984">
            <v>70</v>
          </cell>
        </row>
        <row r="985">
          <cell r="A985" t="str">
            <v>JBL-MTC-CSTETH1</v>
          </cell>
          <cell r="B985" t="str">
            <v>JBL</v>
          </cell>
          <cell r="C985" t="str">
            <v>Accessory</v>
          </cell>
          <cell r="D985" t="str">
            <v>JBL-MTC-CSTETH1</v>
          </cell>
          <cell r="H985" t="str">
            <v>SAFETY TETHER for CEILING SPEAKERS</v>
          </cell>
          <cell r="I985" t="str">
            <v>MTC-CS-Teth1 - Kit of ten safety tethers for JBL press-in ceiling speakers like Control 10 Series, Control Micros, Control 20 Series, Control 40 Series and 226, Non-Igniting &amp;
Self-Extinguishing, 8.6" (220mm) long, Includes one Grille Backing Tool (10 tethers per Pack) Shippable in single packs (of 10 tethers).  International Master pack 40 kits</v>
          </cell>
          <cell r="J985">
            <v>40</v>
          </cell>
          <cell r="K985">
            <v>40</v>
          </cell>
          <cell r="L985">
            <v>26.32</v>
          </cell>
          <cell r="O985">
            <v>40</v>
          </cell>
          <cell r="P985">
            <v>691991037337</v>
          </cell>
          <cell r="R985">
            <v>1</v>
          </cell>
          <cell r="S985">
            <v>9.5</v>
          </cell>
          <cell r="T985">
            <v>0.59</v>
          </cell>
          <cell r="U985">
            <v>0.59</v>
          </cell>
          <cell r="V985" t="str">
            <v>CN</v>
          </cell>
          <cell r="W985" t="str">
            <v>Non Compliant</v>
          </cell>
          <cell r="Y985">
            <v>71</v>
          </cell>
        </row>
        <row r="986">
          <cell r="A986" t="str">
            <v>COMMERCIAL CEILING:
20 Series Blind-Mount Ceiling Speakers</v>
          </cell>
          <cell r="B986" t="str">
            <v>JBL</v>
          </cell>
          <cell r="V986" t="str">
            <v>CN</v>
          </cell>
          <cell r="W986" t="str">
            <v>Non Compliant</v>
          </cell>
          <cell r="Y986">
            <v>72</v>
          </cell>
        </row>
        <row r="987">
          <cell r="A987" t="str">
            <v>C24CT MICROPLUS</v>
          </cell>
          <cell r="B987" t="str">
            <v>JBL</v>
          </cell>
          <cell r="C987" t="str">
            <v>Ceiling Speaker</v>
          </cell>
          <cell r="D987" t="str">
            <v>C24CT MICROPLUS</v>
          </cell>
          <cell r="E987" t="str">
            <v>JBL030</v>
          </cell>
          <cell r="H987" t="str">
            <v>4.5" COMPACT 2-WAY CEILING SPK W TRANSFORMER</v>
          </cell>
          <cell r="I987" t="str">
            <v>Control 24CT Micro Plus - Professional 2-way Ceiling Speaker for Background Music with Extremely wide 150° coverage and Smooth Frequency Response, 4.5" (115mm) IMG woofer and 0.5" (12mm) polycarbonate tweeter, 25W 70V/100V multi-tap Transformer, 80Hz - 25kHz Frequency Range, Shallow 4.1" (105mm) Depth, Complete Package Includes Backcan, Grille and Tile Rails, (Priced as each: sold in pairs) International Master Pack is 8 Pcs</v>
          </cell>
          <cell r="J987">
            <v>155</v>
          </cell>
          <cell r="K987">
            <v>155</v>
          </cell>
          <cell r="L987">
            <v>115.02</v>
          </cell>
          <cell r="M987">
            <v>109.26899999999999</v>
          </cell>
          <cell r="N987">
            <v>103.518</v>
          </cell>
          <cell r="O987">
            <v>2</v>
          </cell>
          <cell r="P987">
            <v>691991011863</v>
          </cell>
          <cell r="R987">
            <v>8</v>
          </cell>
          <cell r="S987">
            <v>13</v>
          </cell>
          <cell r="T987">
            <v>10.75</v>
          </cell>
          <cell r="U987">
            <v>7.75</v>
          </cell>
          <cell r="V987" t="str">
            <v>CN</v>
          </cell>
          <cell r="W987" t="str">
            <v>Non Compliant</v>
          </cell>
          <cell r="X987" t="str">
            <v xml:space="preserve">http://www.jblpro.com/www/products/installed-sound/control-contractor-series/control-24ct-micro-plus </v>
          </cell>
          <cell r="Y987">
            <v>73</v>
          </cell>
        </row>
        <row r="988">
          <cell r="A988" t="str">
            <v>C24CT-BK</v>
          </cell>
          <cell r="B988" t="str">
            <v>JBL</v>
          </cell>
          <cell r="C988" t="str">
            <v>Ceiling Speaker</v>
          </cell>
          <cell r="D988" t="str">
            <v>C24CT-BK</v>
          </cell>
          <cell r="E988" t="str">
            <v>JBL018</v>
          </cell>
          <cell r="H988" t="str">
            <v>4" 2-WAY COAXIAL CEILING SPK W TRANSFORMER, BLK</v>
          </cell>
          <cell r="I988" t="str">
            <v>Control 24CT in Black - Professional 2-way Coaxial Ceiling Speaker for Background/Foreground with High power, wide frequency response and low distortion, 4" (100mm)  polypropelene-coated woofer and 0.75" (19mm) titanium coated tweeter, 40W Cont. Pink Noise Power Capacity (100hr), 80Hz - 20kHz Frequency Range, 30W 70V/100V multi-tap Transformer, 86dB Sensitivity, 130° conical coverage, Complete Package Includes Backcan, Grille and Tile Rails, (Priced as each: sold in pairs) Ingternational Master Pack is 8 Pcs</v>
          </cell>
          <cell r="J988">
            <v>170</v>
          </cell>
          <cell r="K988">
            <v>170</v>
          </cell>
          <cell r="L988">
            <v>126.38</v>
          </cell>
          <cell r="M988">
            <v>120.06099999999999</v>
          </cell>
          <cell r="N988">
            <v>113.742</v>
          </cell>
          <cell r="O988">
            <v>2</v>
          </cell>
          <cell r="P988">
            <v>50036904896</v>
          </cell>
          <cell r="R988">
            <v>13</v>
          </cell>
          <cell r="S988">
            <v>4.75</v>
          </cell>
          <cell r="T988">
            <v>26</v>
          </cell>
          <cell r="U988">
            <v>6</v>
          </cell>
          <cell r="V988" t="str">
            <v>CN</v>
          </cell>
          <cell r="W988" t="str">
            <v>Non Compliant</v>
          </cell>
          <cell r="X988" t="str">
            <v xml:space="preserve">http://www.jblpro.com/www/products/installed-sound/control-contractor-series/control-24ct-bk </v>
          </cell>
          <cell r="Y988">
            <v>74</v>
          </cell>
        </row>
        <row r="989">
          <cell r="A989" t="str">
            <v>CONTROL 24C</v>
          </cell>
          <cell r="B989" t="str">
            <v>JBL</v>
          </cell>
          <cell r="C989" t="str">
            <v>Ceiling Speaker</v>
          </cell>
          <cell r="D989" t="str">
            <v>CONTROL 24C</v>
          </cell>
          <cell r="E989" t="str">
            <v>JBL018</v>
          </cell>
          <cell r="H989" t="str">
            <v>4" 2-WAY COAXIAL CEILING SPEAKER</v>
          </cell>
          <cell r="I989" t="str">
            <v>Control 24C - Professional 2-way Coaxial Low-Z Ceiling Speaker for Background/Foreground with High power, wide frequency response and low distortion, 4" (100mm)  polypropelene-coated woofer and 0.75" (19mm) titanium coated tweeter, 40W Cont. Pink Noise Power Capacity (100hr), 80Hz - 20kHz Frequency Range, Nominal Impedance 16Ω, 86dB Sensitivity, 130° conical coverage, SonicGuard™ overload protection, Complete Package Includes Backcan, Grille and Tile Rails, (Priced as each: sold in pairs) International Master Pack is 8 Pcs</v>
          </cell>
          <cell r="J989">
            <v>155</v>
          </cell>
          <cell r="K989">
            <v>155</v>
          </cell>
          <cell r="L989">
            <v>116.54</v>
          </cell>
          <cell r="M989">
            <v>110.71299999999999</v>
          </cell>
          <cell r="N989">
            <v>104.88600000000001</v>
          </cell>
          <cell r="O989">
            <v>2</v>
          </cell>
          <cell r="P989">
            <v>50036905046</v>
          </cell>
          <cell r="R989">
            <v>8.25</v>
          </cell>
          <cell r="S989">
            <v>13.25</v>
          </cell>
          <cell r="T989">
            <v>4.5</v>
          </cell>
          <cell r="U989">
            <v>13</v>
          </cell>
          <cell r="V989" t="str">
            <v>CN</v>
          </cell>
          <cell r="W989" t="str">
            <v>Non Compliant</v>
          </cell>
          <cell r="X989" t="str">
            <v xml:space="preserve">http://www.jblpro.com/www/products/installed-sound/control-contractor-series/control-24c </v>
          </cell>
          <cell r="Y989">
            <v>75</v>
          </cell>
        </row>
        <row r="990">
          <cell r="A990" t="str">
            <v>CONTROL 24C MICRO</v>
          </cell>
          <cell r="B990" t="str">
            <v>JBL</v>
          </cell>
          <cell r="C990" t="str">
            <v>Ceiling Speaker</v>
          </cell>
          <cell r="D990" t="str">
            <v>CONTROL 24C MICRO</v>
          </cell>
          <cell r="E990" t="str">
            <v>JBL018</v>
          </cell>
          <cell r="H990" t="str">
            <v>4.5" COMPACT 2-WAY CEILING SPEAKER</v>
          </cell>
          <cell r="I990" t="str">
            <v>Control 24C Micro - Professional 2-way Ceiling Low-Z Speaker for Background Music with Extremely wide 150° coverage, 4.5" (115mm) IMG woofer and 0.5" (12mm) polycarbonate tweeter, 15W Cont. Pink Noise Power Capacity (100hr), 85Hz - 25kHz Frequency Range, Nominal Impedance 7.1Ω, 86dB Sensitivity, Shallow 4.1" (105mm) Depth, Complete Package Includes Backcan, Grille and Tile Rails, (Priced as each: sold in pairs) International Master Pack is 8 Pcs</v>
          </cell>
          <cell r="J990">
            <v>110</v>
          </cell>
          <cell r="K990">
            <v>110</v>
          </cell>
          <cell r="L990">
            <v>77.56</v>
          </cell>
          <cell r="M990">
            <v>73.682000000000002</v>
          </cell>
          <cell r="N990">
            <v>69.804000000000002</v>
          </cell>
          <cell r="O990">
            <v>2</v>
          </cell>
          <cell r="P990">
            <v>50036904643</v>
          </cell>
          <cell r="R990">
            <v>7.3</v>
          </cell>
          <cell r="S990">
            <v>3.31</v>
          </cell>
          <cell r="T990">
            <v>1.89</v>
          </cell>
          <cell r="U990">
            <v>2.75</v>
          </cell>
          <cell r="V990" t="str">
            <v>CN</v>
          </cell>
          <cell r="W990" t="str">
            <v>Non Compliant</v>
          </cell>
          <cell r="X990" t="str">
            <v xml:space="preserve">http://www.jblpro.com/www/products/installed-sound/control-contractor-series/control-24c-micro </v>
          </cell>
          <cell r="Y990">
            <v>76</v>
          </cell>
        </row>
        <row r="991">
          <cell r="A991" t="str">
            <v>CONTROL 24CT</v>
          </cell>
          <cell r="B991" t="str">
            <v>JBL</v>
          </cell>
          <cell r="C991" t="str">
            <v>Ceiling Speaker</v>
          </cell>
          <cell r="D991" t="str">
            <v>CONTROL 24CT</v>
          </cell>
          <cell r="E991" t="str">
            <v>JBL018</v>
          </cell>
          <cell r="H991" t="str">
            <v>4" 2-WAY COAXIAL CEILING SPK W TRANSFORMER, WHT</v>
          </cell>
          <cell r="I991" t="str">
            <v>Control 24CT - Control 24C with preattached 30W 70V/100V multi-tap Transformer, Professional 2-way Coaxial Ceiling Speaker for Background/Foreground with High power, wide frequency response and low distortion, 4" (100mm)  polypropelene-coated woofer and 0.75" (19mm) titanium coated tweeter, 40W Cont. Pink Noise Power Capacity (100hr), 80Hz - 20kHz Frequency Range, 86dB Sensitivity, 130° conical coverage, Complete Package Includes Backcan, Grille and Tile Rails, (Priced as each: sold in pairs) International Master Pack is 8 Pcs</v>
          </cell>
          <cell r="J991">
            <v>175</v>
          </cell>
          <cell r="K991">
            <v>175</v>
          </cell>
          <cell r="L991">
            <v>127.15</v>
          </cell>
          <cell r="M991">
            <v>120.7925</v>
          </cell>
          <cell r="N991">
            <v>114.435</v>
          </cell>
          <cell r="O991">
            <v>2</v>
          </cell>
          <cell r="P991">
            <v>50036903981</v>
          </cell>
          <cell r="R991">
            <v>8.3000000000000007</v>
          </cell>
          <cell r="S991">
            <v>13</v>
          </cell>
          <cell r="T991">
            <v>9.25</v>
          </cell>
          <cell r="U991">
            <v>12</v>
          </cell>
          <cell r="V991" t="str">
            <v>CN</v>
          </cell>
          <cell r="W991" t="str">
            <v>Non Compliant</v>
          </cell>
          <cell r="X991" t="str">
            <v xml:space="preserve">http://www.jblpro.com/www/products/installed-sound/control-contractor-series/control-24ct </v>
          </cell>
          <cell r="Y991">
            <v>77</v>
          </cell>
        </row>
        <row r="992">
          <cell r="A992" t="str">
            <v>CONTROL 24CT MICRO</v>
          </cell>
          <cell r="B992" t="str">
            <v>JBL</v>
          </cell>
          <cell r="C992" t="str">
            <v>Ceiling Speaker</v>
          </cell>
          <cell r="D992" t="str">
            <v>CONTROL 24CT MICRO</v>
          </cell>
          <cell r="E992" t="str">
            <v>JBL018</v>
          </cell>
          <cell r="H992" t="str">
            <v>4.5" COMPACT 2-WAY CEILING SPK W TRANSFORMER</v>
          </cell>
          <cell r="I992" t="str">
            <v>Control 24CT Micro - Control 24C Micro with preattached 9W 70V/100V multi-tap Transformer, Professional 2-way Ceiling Speaker for Background Music with Extremely wide 150° coverage, 4.5" (115mm) IMG woofer and 0.5" (12mm) polycarbonate tweeter, 85Hz - 25kHz Frequency Range, Shallow 4.1" (105mm) Depth, Complete Package Includes Backcan, Grille and Tile Rails, (Priced as each: sold in pairs) International Master Pack is 8 Pcs</v>
          </cell>
          <cell r="J992">
            <v>115</v>
          </cell>
          <cell r="K992">
            <v>115</v>
          </cell>
          <cell r="L992">
            <v>82.79</v>
          </cell>
          <cell r="M992">
            <v>78.650500000000008</v>
          </cell>
          <cell r="N992">
            <v>74.51100000000001</v>
          </cell>
          <cell r="O992">
            <v>2</v>
          </cell>
          <cell r="P992">
            <v>50036904650</v>
          </cell>
          <cell r="R992">
            <v>7.95</v>
          </cell>
          <cell r="S992">
            <v>13</v>
          </cell>
          <cell r="T992">
            <v>10.75</v>
          </cell>
          <cell r="U992">
            <v>7.5</v>
          </cell>
          <cell r="V992" t="str">
            <v>CN</v>
          </cell>
          <cell r="W992" t="str">
            <v>Non Compliant</v>
          </cell>
          <cell r="X992" t="str">
            <v xml:space="preserve">http://www.jblpro.com/www/products/installed-sound/control-contractor-series/control-24ct-micro </v>
          </cell>
          <cell r="Y992">
            <v>78</v>
          </cell>
        </row>
        <row r="993">
          <cell r="A993" t="str">
            <v>CONTROL 26C</v>
          </cell>
          <cell r="B993" t="str">
            <v>JBL</v>
          </cell>
          <cell r="C993" t="str">
            <v>Ceiling Speaker</v>
          </cell>
          <cell r="D993" t="str">
            <v>CONTROL 26C</v>
          </cell>
          <cell r="E993" t="str">
            <v>JBL018</v>
          </cell>
          <cell r="H993" t="str">
            <v>6.5" 2-WAY COAXIAL CEILING SPEAKER</v>
          </cell>
          <cell r="I993" t="str">
            <v>Control 26C - Professional 2-way Coaxial Ceiling Low-Z Speaker for Background/Foreground with High power, wide frequency response and low distortion, 6.5" (165mm) polypropelene-coated woofer and 0.75" (19mm) titanium coated tweeter, 75W Cont. Pink Noise Power Capacity (100hr), 75Hz - 20kHz Frequency Range, Nominal Impedance 16Ω, 86dB Sensitivity, 110° conical coverage, SonicGuard™ overload protection, Complete Package Includes Backcan, Grille and Tile Rails, (Priced as each: sold in pairs) International Master Pack is 4 Pcs</v>
          </cell>
          <cell r="J993">
            <v>200</v>
          </cell>
          <cell r="K993">
            <v>200</v>
          </cell>
          <cell r="L993">
            <v>149.43</v>
          </cell>
          <cell r="M993">
            <v>141.95849999999999</v>
          </cell>
          <cell r="N993">
            <v>134.48700000000002</v>
          </cell>
          <cell r="O993">
            <v>2</v>
          </cell>
          <cell r="P993">
            <v>50036903967</v>
          </cell>
          <cell r="R993">
            <v>9.15</v>
          </cell>
          <cell r="S993">
            <v>13</v>
          </cell>
          <cell r="T993">
            <v>11</v>
          </cell>
          <cell r="U993">
            <v>11</v>
          </cell>
          <cell r="V993" t="str">
            <v>CN</v>
          </cell>
          <cell r="W993" t="str">
            <v>Non Compliant</v>
          </cell>
          <cell r="X993" t="str">
            <v xml:space="preserve">http://www.jblpro.com/www/products/installed-sound/control-contractor-series/control-26c </v>
          </cell>
          <cell r="Y993">
            <v>79</v>
          </cell>
        </row>
        <row r="994">
          <cell r="A994" t="str">
            <v>CONTROL 26CT</v>
          </cell>
          <cell r="B994" t="str">
            <v>JBL</v>
          </cell>
          <cell r="C994" t="str">
            <v>Ceiling Speaker</v>
          </cell>
          <cell r="D994" t="str">
            <v>CONTROL 26CT</v>
          </cell>
          <cell r="E994" t="str">
            <v>JBL018</v>
          </cell>
          <cell r="H994" t="str">
            <v>6.5" 2-WAY COAXIAL CEILING SPK W TRANSFORMER</v>
          </cell>
          <cell r="I994" t="str">
            <v>Control 26CT - Control 26C with preattached 60W 70V/100V multi-tap Transformer, Professional 2-way Coaxial Ceiling Speaker for Background/Foreground with High power, wide frequency response and low distortion, 6.5" (165mm)  polypropelene-coated woofer and 0.75" (19mm) titanium coated tweeter, 75W Cont. Pink Noise Power Capacity (100hr), 75Hz - 20kHz Frequency Range, 86dB Sensitivity, 110° conical coverage, Complete Package Includes Backcan, Grille and Tile Rails, (Priced as each: sold in pairs) International Master Pack is 4 Pcs</v>
          </cell>
          <cell r="J994">
            <v>225</v>
          </cell>
          <cell r="K994">
            <v>225</v>
          </cell>
          <cell r="L994">
            <v>168.99</v>
          </cell>
          <cell r="M994">
            <v>160.54050000000001</v>
          </cell>
          <cell r="N994">
            <v>152.09100000000001</v>
          </cell>
          <cell r="O994">
            <v>2</v>
          </cell>
          <cell r="P994">
            <v>50036904087</v>
          </cell>
          <cell r="R994">
            <v>10.3</v>
          </cell>
          <cell r="S994">
            <v>13</v>
          </cell>
          <cell r="T994">
            <v>11.5</v>
          </cell>
          <cell r="U994">
            <v>12</v>
          </cell>
          <cell r="V994" t="str">
            <v>CN</v>
          </cell>
          <cell r="W994" t="str">
            <v>Non Compliant</v>
          </cell>
          <cell r="X994" t="str">
            <v xml:space="preserve">http://www.jblpro.com/www/products/installed-sound/control-contractor-series/control-26ct </v>
          </cell>
          <cell r="Y994">
            <v>80</v>
          </cell>
        </row>
        <row r="995">
          <cell r="A995" t="str">
            <v>CONTROL 26-DT</v>
          </cell>
          <cell r="B995" t="str">
            <v>JBL</v>
          </cell>
          <cell r="C995" t="str">
            <v>Ceiling Speaker</v>
          </cell>
          <cell r="D995" t="str">
            <v>CONTROL 26-DT</v>
          </cell>
          <cell r="E995" t="str">
            <v>JBL018</v>
          </cell>
          <cell r="H995" t="str">
            <v>6.5" COAXIAL CEILING SPEAKER ASSEMBLY W/O BACKCAN</v>
          </cell>
          <cell r="I995" t="str">
            <v xml:space="preserve">Control 26-DT - Professional 2-way Coaxial Ceiling Speaker/Transformer Assembly without Backcan to be used in place of standard 8" driver, Fits standard backcans for 8" (200mm) speakers, 6.5" (165mm) polypropelene-coated woofer and 0.75" (19mm) titanium coated tweeter, 60W 70V/100V multi-tap Transformer, 70Hz - 20kHz Frequency Range, 89dB Sensitivity, 90° conical coverage, Includes Transducer, Crossover network and Transformer (Priced as each: sold in pairs) </v>
          </cell>
          <cell r="J995">
            <v>155</v>
          </cell>
          <cell r="K995">
            <v>155</v>
          </cell>
          <cell r="L995">
            <v>109.69</v>
          </cell>
          <cell r="M995">
            <v>104.20549999999999</v>
          </cell>
          <cell r="N995">
            <v>98.721000000000004</v>
          </cell>
          <cell r="O995">
            <v>2</v>
          </cell>
          <cell r="P995">
            <v>50036905084</v>
          </cell>
          <cell r="R995">
            <v>6</v>
          </cell>
          <cell r="S995">
            <v>11</v>
          </cell>
          <cell r="T995">
            <v>5</v>
          </cell>
          <cell r="U995">
            <v>3.5</v>
          </cell>
          <cell r="V995" t="str">
            <v>CN</v>
          </cell>
          <cell r="W995" t="str">
            <v>Non Compliant</v>
          </cell>
          <cell r="X995" t="str">
            <v xml:space="preserve">http://www.jblpro.com/www/products/installed-sound/control-contractor-series/control-26-dt </v>
          </cell>
          <cell r="Y995">
            <v>81</v>
          </cell>
        </row>
        <row r="996">
          <cell r="A996" t="str">
            <v>C26CT-LS</v>
          </cell>
          <cell r="B996" t="str">
            <v>JBL</v>
          </cell>
          <cell r="C996" t="str">
            <v>Ceiling Speaker</v>
          </cell>
          <cell r="D996" t="str">
            <v>C26CT-LS</v>
          </cell>
          <cell r="E996" t="str">
            <v>JBL018</v>
          </cell>
          <cell r="H996" t="str">
            <v>6.5" 2-WAY COAXIAL CEILING SPK W EN54-24</v>
          </cell>
          <cell r="I996" t="str">
            <v xml:space="preserve">Control 26CT-LS - Control 26CT for Life/Safety Applications, UL1480 UUMW listed for use in fire alarm and/or emergency communication systems, Professional 2-way Coaxial Ceiling Speaker with 6.5" (165mm)  polypropelene-coated woofer and 0.75" (19mm) titanium coated tweeter, 75W Cont. Pink Noise Power Capacity (100hr), 80Hz - 20kHz Frequency Range, 89dB Sensitivity, 110° conical coverage, Complete Package Includes Backcan, Grille and Tile Rails, (Priced as each: sold in pairs) </v>
          </cell>
          <cell r="J996">
            <v>240</v>
          </cell>
          <cell r="K996">
            <v>240</v>
          </cell>
          <cell r="L996">
            <v>179.62</v>
          </cell>
          <cell r="M996">
            <v>170.63900000000001</v>
          </cell>
          <cell r="N996">
            <v>161.65800000000002</v>
          </cell>
          <cell r="O996">
            <v>2</v>
          </cell>
          <cell r="P996">
            <v>50036905268</v>
          </cell>
          <cell r="R996">
            <v>10.5</v>
          </cell>
          <cell r="S996">
            <v>11</v>
          </cell>
          <cell r="T996">
            <v>26</v>
          </cell>
          <cell r="U996">
            <v>12</v>
          </cell>
          <cell r="V996" t="str">
            <v>CN</v>
          </cell>
          <cell r="W996" t="str">
            <v>Non Compliant</v>
          </cell>
          <cell r="X996" t="str">
            <v xml:space="preserve">http://www.jblpro.com/www/products/installed-sound/control-contractor-series/control-26ct-ls </v>
          </cell>
          <cell r="Y996">
            <v>82</v>
          </cell>
        </row>
        <row r="997">
          <cell r="A997" t="str">
            <v>CONTROL 19CS</v>
          </cell>
          <cell r="B997" t="str">
            <v>JBL</v>
          </cell>
          <cell r="C997" t="str">
            <v>Ceiling Speaker</v>
          </cell>
          <cell r="D997" t="str">
            <v>CONTROL 19CS</v>
          </cell>
          <cell r="E997" t="str">
            <v>JBL018</v>
          </cell>
          <cell r="H997" t="str">
            <v>8" IN-CEILING SUBWOOFER</v>
          </cell>
          <cell r="I997" t="str">
            <v>Control 19CS - Professional In-Ceiling Low-Z Subwoofer with Nested Chamber™ Design and Linear Aperture™ Port for high output from a compact enclosure, 8"(200mm) Long excursion Polypropelene cone Driver, 100W Cont. Pink Noise Power Capacity (100hr), 42Hz - 200Hz Frequency Range, Nominal Impedance 8Ω, 89dB Sensitivity, SonicGuard™ overload protection, Complete Package Includes Backcan, Grille and Tile Rails, (Priced as each: sold in pairs) International Master Pack is 2 Pcs</v>
          </cell>
          <cell r="J997">
            <v>305</v>
          </cell>
          <cell r="K997">
            <v>305</v>
          </cell>
          <cell r="L997">
            <v>230.63</v>
          </cell>
          <cell r="M997">
            <v>219.09849999999997</v>
          </cell>
          <cell r="N997">
            <v>207.56700000000001</v>
          </cell>
          <cell r="O997">
            <v>2</v>
          </cell>
          <cell r="P997">
            <v>50036903943</v>
          </cell>
          <cell r="R997">
            <v>30</v>
          </cell>
          <cell r="S997">
            <v>33</v>
          </cell>
          <cell r="T997">
            <v>17</v>
          </cell>
          <cell r="U997">
            <v>17</v>
          </cell>
          <cell r="V997" t="str">
            <v>CN</v>
          </cell>
          <cell r="W997" t="str">
            <v>Non Compliant</v>
          </cell>
          <cell r="X997" t="str">
            <v xml:space="preserve">http://www.jblpro.com/www/products/installed-sound/control-contractor-series/control-19cs </v>
          </cell>
          <cell r="Y997">
            <v>83</v>
          </cell>
        </row>
        <row r="998">
          <cell r="A998" t="str">
            <v>CONTROL 19CST</v>
          </cell>
          <cell r="B998" t="str">
            <v>JBL</v>
          </cell>
          <cell r="C998" t="str">
            <v>Ceiling Speaker</v>
          </cell>
          <cell r="D998" t="str">
            <v>CONTROL 19CST</v>
          </cell>
          <cell r="E998" t="str">
            <v>JBL018</v>
          </cell>
          <cell r="H998" t="str">
            <v>8" IN-CEILING SUBWOOFER W TRANSFORMER</v>
          </cell>
          <cell r="I998" t="str">
            <v>Control 19CST - Control 19CS with preattached 75W 70V/100V multi-tap Transformer, Professional In-Ceiling Subwoofer with Nested Chamber™ Design and Linear Aperture™ Port for high output from a compact enclosure, 8"(200mm) Long excursion Polypropelene cone Driver, 100W Cont. Pink Noise Power Capacity (100hr), 42Hz - 200Hz Frequency Range, 89dB Sensitivity, Complete Package Includes Backcan, Grille and Tile Rails, (Priced as each: sold in pairs) International Master Pack is 2 Pcs</v>
          </cell>
          <cell r="J998">
            <v>340</v>
          </cell>
          <cell r="K998">
            <v>340</v>
          </cell>
          <cell r="L998">
            <v>252.06</v>
          </cell>
          <cell r="M998">
            <v>239.45699999999999</v>
          </cell>
          <cell r="N998">
            <v>226.85400000000001</v>
          </cell>
          <cell r="O998">
            <v>2</v>
          </cell>
          <cell r="P998">
            <v>50036904919</v>
          </cell>
          <cell r="R998">
            <v>26</v>
          </cell>
          <cell r="S998">
            <v>16.125</v>
          </cell>
          <cell r="T998">
            <v>16.75</v>
          </cell>
          <cell r="U998">
            <v>16</v>
          </cell>
          <cell r="V998" t="str">
            <v>CN</v>
          </cell>
          <cell r="W998" t="str">
            <v>Non Compliant</v>
          </cell>
          <cell r="X998" t="str">
            <v xml:space="preserve">http://www.jblpro.com/www/products/installed-sound/control-contractor-series/control-19cst </v>
          </cell>
          <cell r="Y998">
            <v>84</v>
          </cell>
        </row>
        <row r="999">
          <cell r="A999" t="str">
            <v>MTC-19MR</v>
          </cell>
          <cell r="B999" t="str">
            <v>JBL</v>
          </cell>
          <cell r="C999" t="str">
            <v>Accessory</v>
          </cell>
          <cell r="D999" t="str">
            <v>MTC-19MR</v>
          </cell>
          <cell r="E999" t="str">
            <v>JBL018</v>
          </cell>
          <cell r="H999" t="str">
            <v>MUD-RING CONSTRUCTION BRACKET FOR C19/47HC/40CS/226</v>
          </cell>
          <cell r="I999" t="str">
            <v>MTC-19MR - Optional Mud/Plaster‐Ring Construction Bracket for Control 19CS, 19CST, 47HC, 40CS/T, 226C/T; Installs before Sheetrock, Integral Ring Extension for Drywall Mudding,  (Priced and sold as a pack of 6 pcs)</v>
          </cell>
          <cell r="J999">
            <v>360</v>
          </cell>
          <cell r="K999">
            <v>360</v>
          </cell>
          <cell r="L999">
            <v>215.36</v>
          </cell>
          <cell r="P999">
            <v>691991300301</v>
          </cell>
          <cell r="R999">
            <v>7.6</v>
          </cell>
          <cell r="S999">
            <v>24</v>
          </cell>
          <cell r="T999">
            <v>14.25</v>
          </cell>
          <cell r="U999">
            <v>3.75</v>
          </cell>
          <cell r="V999" t="str">
            <v>TW</v>
          </cell>
          <cell r="W999" t="str">
            <v>Non Compliant</v>
          </cell>
          <cell r="X999" t="str">
            <v xml:space="preserve">http://www.jblpro.com/ProductAttachments/mtc-mr.pdf </v>
          </cell>
          <cell r="Y999">
            <v>85</v>
          </cell>
        </row>
        <row r="1000">
          <cell r="A1000" t="str">
            <v>MTC-19NC</v>
          </cell>
          <cell r="B1000" t="str">
            <v>JBL</v>
          </cell>
          <cell r="C1000" t="str">
            <v>Accessory</v>
          </cell>
          <cell r="D1000" t="str">
            <v>MTC-19NC</v>
          </cell>
          <cell r="E1000" t="str">
            <v>JBL018</v>
          </cell>
          <cell r="H1000" t="str">
            <v>NEW CONSTRUCTION BRACKET FOR C19/47HC/40CS/226/227/328</v>
          </cell>
          <cell r="I1000" t="str">
            <v>MTC-19NC - Optional New Construction Bracket for Control 19CS, 19CST, 47HC, 40CS/T, 226C/T, 227C, 227CT, 328C, 328CT; Installs before Sheetrock as Cutout Template. (Priced and sold as a pack of 6 pcs)</v>
          </cell>
          <cell r="J1000">
            <v>255</v>
          </cell>
          <cell r="K1000">
            <v>255</v>
          </cell>
          <cell r="L1000">
            <v>149.93</v>
          </cell>
          <cell r="P1000">
            <v>691991300318</v>
          </cell>
          <cell r="R1000">
            <v>5.57</v>
          </cell>
          <cell r="S1000">
            <v>25</v>
          </cell>
          <cell r="T1000">
            <v>15.5</v>
          </cell>
          <cell r="U1000">
            <v>0.75</v>
          </cell>
          <cell r="V1000" t="str">
            <v>TW</v>
          </cell>
          <cell r="W1000" t="str">
            <v>Non Compliant</v>
          </cell>
          <cell r="X1000" t="str">
            <v xml:space="preserve">http://www.jblpro.com/ProductAttachments/mtc-nc.pdf </v>
          </cell>
          <cell r="Y1000">
            <v>86</v>
          </cell>
        </row>
        <row r="1001">
          <cell r="A1001" t="str">
            <v>MTC-24MR</v>
          </cell>
          <cell r="B1001" t="str">
            <v>JBL</v>
          </cell>
          <cell r="C1001" t="str">
            <v>Accessory</v>
          </cell>
          <cell r="D1001" t="str">
            <v>MTC-24MR</v>
          </cell>
          <cell r="E1001" t="str">
            <v>JBL018</v>
          </cell>
          <cell r="H1001" t="str">
            <v>MUD-RING CONSTRUCTION BRACKET FOR C12/14/24/24CTM/24CTMP</v>
          </cell>
          <cell r="I1001" t="str">
            <v>MTC-24MR - Optional Mud/Plaster‐Ring Construction Bracket for Control 12C/T, 14C/T, 24C Micro, 24CT Micro, 24CT Micro Plus, 24C, 24CT; Installs before Sheetrock, Integral Ring Extension for Drywall Mudding,  (Priced and sold as a pack of 6 pcs)</v>
          </cell>
          <cell r="J1001">
            <v>215</v>
          </cell>
          <cell r="K1001">
            <v>215</v>
          </cell>
          <cell r="L1001">
            <v>126.16</v>
          </cell>
          <cell r="P1001">
            <v>691991300417</v>
          </cell>
          <cell r="R1001">
            <v>6.3</v>
          </cell>
          <cell r="S1001">
            <v>15</v>
          </cell>
          <cell r="T1001">
            <v>24</v>
          </cell>
          <cell r="U1001">
            <v>4.0999999999999996</v>
          </cell>
          <cell r="V1001" t="str">
            <v>TW</v>
          </cell>
          <cell r="W1001" t="str">
            <v>Non Compliant</v>
          </cell>
          <cell r="X1001" t="str">
            <v xml:space="preserve">http://www.jblpro.com/ProductAttachments/mtc-mr.pdf </v>
          </cell>
          <cell r="Y1001">
            <v>87</v>
          </cell>
        </row>
        <row r="1002">
          <cell r="A1002" t="str">
            <v>MTC-24NC</v>
          </cell>
          <cell r="B1002" t="str">
            <v>JBL</v>
          </cell>
          <cell r="C1002" t="str">
            <v>Accessory</v>
          </cell>
          <cell r="D1002" t="str">
            <v>MTC-24NC</v>
          </cell>
          <cell r="E1002" t="str">
            <v>JBL018</v>
          </cell>
          <cell r="H1002" t="str">
            <v>NEW CONSTRUCTION BRACKET FOR C12/14/24/24CTM/24CTMP</v>
          </cell>
          <cell r="I1002" t="str">
            <v>MTC-24NC - Optional New Construction Bracket for Control 12C/T, 14C/T, 24C Micro, 24CT Micro, 24CT Micro Plus, 24C, 24CT; Installs before Sheetrock as Cutout Template. (Priced and sold as a pack of 6 pcs)</v>
          </cell>
          <cell r="J1002">
            <v>175</v>
          </cell>
          <cell r="K1002">
            <v>175</v>
          </cell>
          <cell r="L1002">
            <v>103.02</v>
          </cell>
          <cell r="P1002">
            <v>691991300424</v>
          </cell>
          <cell r="R1002">
            <v>5.25</v>
          </cell>
          <cell r="S1002">
            <v>2.5</v>
          </cell>
          <cell r="T1002">
            <v>3</v>
          </cell>
          <cell r="U1002">
            <v>1.5</v>
          </cell>
          <cell r="V1002" t="str">
            <v>CN</v>
          </cell>
          <cell r="W1002" t="str">
            <v>Compliant</v>
          </cell>
          <cell r="X1002" t="str">
            <v xml:space="preserve">http://www.jblpro.com/ProductAttachments/mtc-nc.pdf </v>
          </cell>
          <cell r="Y1002">
            <v>88</v>
          </cell>
        </row>
        <row r="1003">
          <cell r="A1003" t="str">
            <v>MTC-24TR</v>
          </cell>
          <cell r="B1003" t="str">
            <v>JBL</v>
          </cell>
          <cell r="C1003" t="str">
            <v>Accessory</v>
          </cell>
          <cell r="D1003" t="str">
            <v>MTC-24TR</v>
          </cell>
          <cell r="E1003" t="str">
            <v>JBL018</v>
          </cell>
          <cell r="H1003" t="str">
            <v>TRIM RING FOR C12/14/24/24CTM/24CTMP</v>
          </cell>
          <cell r="I1003" t="str">
            <v>MTC-24TR - Optional Trim Ring for Retrofit Installations fwith existing cutouts up to 8" (200mm) in diameter for Control 12C/T, 14C/T, 24C Micro, 24CT Micro, 24CT Micro Plus, 24C, 24CT, White (Priced and sold as a pack of 10 pcs)</v>
          </cell>
          <cell r="J1003">
            <v>220</v>
          </cell>
          <cell r="K1003">
            <v>220</v>
          </cell>
          <cell r="L1003">
            <v>131.36000000000001</v>
          </cell>
          <cell r="P1003">
            <v>691991300431</v>
          </cell>
          <cell r="R1003">
            <v>10</v>
          </cell>
          <cell r="S1003">
            <v>17</v>
          </cell>
          <cell r="T1003">
            <v>18</v>
          </cell>
          <cell r="U1003">
            <v>2</v>
          </cell>
          <cell r="V1003" t="str">
            <v>CN</v>
          </cell>
          <cell r="W1003" t="str">
            <v>Non Compliant</v>
          </cell>
          <cell r="X1003" t="str">
            <v xml:space="preserve">http://www.jblpro.com/ProductAttachments/mtc-tr.pdf </v>
          </cell>
          <cell r="Y1003">
            <v>89</v>
          </cell>
        </row>
        <row r="1004">
          <cell r="A1004" t="str">
            <v>MTC-26MR</v>
          </cell>
          <cell r="B1004" t="str">
            <v>JBL</v>
          </cell>
          <cell r="C1004" t="str">
            <v>Accessory</v>
          </cell>
          <cell r="D1004" t="str">
            <v>MTC-26MR</v>
          </cell>
          <cell r="E1004" t="str">
            <v>JBL018</v>
          </cell>
          <cell r="H1004" t="str">
            <v>MUD-RING CONSTRUCTION BRACKET FOR C16/26</v>
          </cell>
          <cell r="I1004" t="str">
            <v>MTC-26MR - Optional Mud/Plaster‐Ring Construction Bracket for Control 16C/T, 26C, 26CT, 26CT-LS,  Installs before Sheetrock, Integral Ring Extension for Drywall Mudding,  (Priced and sold as a pack of 6 pcs)</v>
          </cell>
          <cell r="J1004">
            <v>250</v>
          </cell>
          <cell r="K1004">
            <v>250</v>
          </cell>
          <cell r="L1004">
            <v>149.32</v>
          </cell>
          <cell r="P1004">
            <v>691991300516</v>
          </cell>
          <cell r="R1004">
            <v>6.8</v>
          </cell>
          <cell r="S1004">
            <v>24</v>
          </cell>
          <cell r="T1004">
            <v>15</v>
          </cell>
          <cell r="U1004">
            <v>4.0999999999999996</v>
          </cell>
          <cell r="V1004" t="str">
            <v>TW</v>
          </cell>
          <cell r="W1004" t="str">
            <v>Non Compliant</v>
          </cell>
          <cell r="X1004" t="str">
            <v xml:space="preserve">http://www.jblpro.com/ProductAttachments/mtc-mr.pdf </v>
          </cell>
          <cell r="Y1004">
            <v>90</v>
          </cell>
        </row>
        <row r="1005">
          <cell r="A1005" t="str">
            <v>MTC-26NC</v>
          </cell>
          <cell r="B1005" t="str">
            <v>JBL</v>
          </cell>
          <cell r="C1005" t="str">
            <v>Accessory</v>
          </cell>
          <cell r="D1005" t="str">
            <v>MTC-26NC</v>
          </cell>
          <cell r="E1005" t="str">
            <v>JBL018</v>
          </cell>
          <cell r="H1005" t="str">
            <v>NEW CONSTRUCTION BRACKET FOR C16/26</v>
          </cell>
          <cell r="I1005" t="str">
            <v>MTC-26NC - Optional New Construction Bracket for Control 16C/T, 26C, 26CT, 26CT-LS, Installs before Sheetrock as Cutout Template. (Priced and sold as a pack of 6 pcs)</v>
          </cell>
          <cell r="J1005">
            <v>190</v>
          </cell>
          <cell r="K1005">
            <v>190</v>
          </cell>
          <cell r="L1005">
            <v>111.51</v>
          </cell>
          <cell r="P1005">
            <v>691991300523</v>
          </cell>
          <cell r="R1005">
            <v>5.25</v>
          </cell>
          <cell r="S1005">
            <v>15</v>
          </cell>
          <cell r="T1005">
            <v>24</v>
          </cell>
          <cell r="U1005">
            <v>1</v>
          </cell>
          <cell r="V1005" t="str">
            <v>TW</v>
          </cell>
          <cell r="W1005" t="str">
            <v>Compliant</v>
          </cell>
          <cell r="X1005" t="str">
            <v xml:space="preserve">http://www.jblpro.com/ProductAttachments/mtc-nc.pdf </v>
          </cell>
          <cell r="Y1005">
            <v>91</v>
          </cell>
        </row>
        <row r="1006">
          <cell r="A1006" t="str">
            <v>MTC-26TR</v>
          </cell>
          <cell r="B1006" t="str">
            <v>JBL</v>
          </cell>
          <cell r="C1006" t="str">
            <v>Accessory</v>
          </cell>
          <cell r="D1006" t="str">
            <v>MTC-26TR</v>
          </cell>
          <cell r="E1006" t="str">
            <v>JBL018</v>
          </cell>
          <cell r="H1006" t="str">
            <v>TRIM RING FOR C16/26</v>
          </cell>
          <cell r="I1006" t="str">
            <v>MTC-26TR - Optional Trim Ring for Retrofit Installations with existing cutouts up to 10" (250mm) in diameter for Control 16C, 16CT, 26C, 26CT, 26CT-LS White (Priced and sold as a pack of 10 pcs)</v>
          </cell>
          <cell r="J1006">
            <v>275</v>
          </cell>
          <cell r="K1006">
            <v>275</v>
          </cell>
          <cell r="L1006">
            <v>163.69999999999999</v>
          </cell>
          <cell r="P1006">
            <v>691991300530</v>
          </cell>
          <cell r="R1006">
            <v>7.85</v>
          </cell>
          <cell r="S1006">
            <v>17</v>
          </cell>
          <cell r="T1006">
            <v>17</v>
          </cell>
          <cell r="U1006">
            <v>2</v>
          </cell>
          <cell r="V1006" t="str">
            <v>CN</v>
          </cell>
          <cell r="W1006" t="str">
            <v>Non Compliant</v>
          </cell>
          <cell r="X1006" t="str">
            <v xml:space="preserve">http://www.jblpro.com/ProductAttachments/mtc-tr.pdf </v>
          </cell>
          <cell r="Y1006">
            <v>92</v>
          </cell>
        </row>
        <row r="1007">
          <cell r="A1007" t="str">
            <v>MTC-48TRx12</v>
          </cell>
          <cell r="B1007" t="str">
            <v>JBL</v>
          </cell>
          <cell r="C1007" t="str">
            <v>Accessory</v>
          </cell>
          <cell r="D1007" t="str">
            <v>MTC-48TRx12</v>
          </cell>
          <cell r="E1007" t="str">
            <v>JBL018</v>
          </cell>
          <cell r="H1007" t="str">
            <v>48" TILE RAIL FOR 4' x 4' CEILING TILES</v>
          </cell>
          <cell r="I1007" t="str">
            <v>MTC-48TRx12 - Accessory Tile rails for installing JBL's ceiling speaker into ceiling grids with spacing up to 48" (1200mm), Inverted V-groove provides support to the tile rail grid, 0.05" (1.2mm) thick metal, Can be used with 8124, 8128, Control 19CS, 19CST, 24C Micro, 24CT Micro, 24CT MicroPlus, 24C, 24CT, 26C, 26CT, 47C/T, 47LP, 47HC, 40CS/T, 42C 226C/T (Priced and sold as a pack of 12 pcs) Enough for 6 spkrs</v>
          </cell>
          <cell r="J1007">
            <v>415</v>
          </cell>
          <cell r="K1007">
            <v>415</v>
          </cell>
          <cell r="L1007">
            <v>245.56</v>
          </cell>
          <cell r="P1007">
            <v>691991300066</v>
          </cell>
          <cell r="R1007">
            <v>20.350000000000001</v>
          </cell>
          <cell r="S1007">
            <v>9</v>
          </cell>
          <cell r="T1007">
            <v>48</v>
          </cell>
          <cell r="U1007">
            <v>3.5</v>
          </cell>
          <cell r="V1007" t="str">
            <v>CN</v>
          </cell>
          <cell r="W1007" t="str">
            <v>Non Compliant</v>
          </cell>
          <cell r="X1007" t="str">
            <v xml:space="preserve">http://www.jblpro.com/www/products/installed-sound/control-contractor-series/mtc-48trx12 </v>
          </cell>
          <cell r="Y1007">
            <v>93</v>
          </cell>
        </row>
        <row r="1008">
          <cell r="A1008" t="str">
            <v>MTC-PC2</v>
          </cell>
          <cell r="B1008" t="str">
            <v>JBL</v>
          </cell>
          <cell r="C1008" t="str">
            <v>Accessory</v>
          </cell>
          <cell r="D1008" t="str">
            <v>MTC-PC2</v>
          </cell>
          <cell r="E1008" t="str">
            <v>JBL018</v>
          </cell>
          <cell r="H1008" t="str">
            <v>WEATHER RESISTANCE PANEL COVER W REAR EXIT</v>
          </cell>
          <cell r="I1008" t="str">
            <v>MTC-PC2 - Optional Simple-to-Use Sealed Protective Panel Covers for Input Terminal Compartment, Fits many models of Control Contractor and Control Series Surface-mount loudspeakers, Also functions as Strain Relief, Gland Nut Extends Toward Back, Wire exits from the rear of the cover (Priced and sold as a pack of 2 pcs)</v>
          </cell>
          <cell r="J1008">
            <v>45</v>
          </cell>
          <cell r="K1008">
            <v>45</v>
          </cell>
          <cell r="L1008">
            <v>24.03</v>
          </cell>
          <cell r="P1008">
            <v>50036904773</v>
          </cell>
          <cell r="R1008">
            <v>0.25</v>
          </cell>
          <cell r="S1008">
            <v>3</v>
          </cell>
          <cell r="T1008">
            <v>4</v>
          </cell>
          <cell r="U1008">
            <v>3</v>
          </cell>
          <cell r="V1008" t="str">
            <v>CN</v>
          </cell>
          <cell r="W1008" t="str">
            <v>Non Compliant</v>
          </cell>
          <cell r="X1008" t="str">
            <v xml:space="preserve">http://www.jblpro.com/ProductAttachments/mtc-pc2%20instructions.pdf </v>
          </cell>
          <cell r="Y1008">
            <v>94</v>
          </cell>
        </row>
        <row r="1009">
          <cell r="A1009" t="str">
            <v>MTC-PC3</v>
          </cell>
          <cell r="B1009" t="str">
            <v>JBL</v>
          </cell>
          <cell r="C1009" t="str">
            <v>Accessory</v>
          </cell>
          <cell r="D1009" t="str">
            <v>MTC-PC3</v>
          </cell>
          <cell r="E1009" t="str">
            <v>JBL018</v>
          </cell>
          <cell r="H1009" t="str">
            <v>WEATHER RESISTANCE PANEL COVER W SIDE EXIT</v>
          </cell>
          <cell r="I1009" t="str">
            <v>MTC-PC3 - Optional Simple-to-Use Sealed Protective Panel Covers for Input Terminal Compartment, Fits many models of Control Contractor and Control Series Surface-mount loudspeakers, Also functions as Strain Relief, Side-Mounted Gland Nut for low-profile installations, Wire exits at angle from the side of the cover (Priced and sold as a pack of 2 pcs)</v>
          </cell>
          <cell r="J1009">
            <v>60</v>
          </cell>
          <cell r="K1009">
            <v>60</v>
          </cell>
          <cell r="L1009">
            <v>26.47</v>
          </cell>
          <cell r="P1009">
            <v>691991005275</v>
          </cell>
          <cell r="R1009">
            <v>0.5</v>
          </cell>
          <cell r="S1009">
            <v>3</v>
          </cell>
          <cell r="T1009">
            <v>4</v>
          </cell>
          <cell r="U1009">
            <v>2.5</v>
          </cell>
          <cell r="V1009" t="str">
            <v>CN</v>
          </cell>
          <cell r="W1009" t="str">
            <v>Non Compliant</v>
          </cell>
          <cell r="Y1009">
            <v>95</v>
          </cell>
        </row>
        <row r="1010">
          <cell r="A1010" t="str">
            <v>MTC-TCD</v>
          </cell>
          <cell r="B1010" t="str">
            <v>JBL</v>
          </cell>
          <cell r="C1010" t="str">
            <v>Accessory</v>
          </cell>
          <cell r="D1010" t="str">
            <v>MTC-TCD</v>
          </cell>
          <cell r="E1010" t="str">
            <v>JBL018</v>
          </cell>
          <cell r="H1010" t="str">
            <v>THICK-CEILING DOG-EARS FOR C19/24/26/24Micros</v>
          </cell>
          <cell r="I1010" t="str">
            <v>MTC-TCD - Optional Thick-ceiling dogears for ceilings up to 2.5" (60mm) thick.  Fits Control 24C Micro, 24CT Micro, 24CT MicroPlus, C24C, 24CT, C26C, 26CT, C19CS, 19CST.  (Priced and sold as a pack of 24 pcs)</v>
          </cell>
          <cell r="J1010">
            <v>15</v>
          </cell>
          <cell r="K1010">
            <v>15</v>
          </cell>
          <cell r="L1010">
            <v>9.27</v>
          </cell>
          <cell r="P1010">
            <v>691991300554</v>
          </cell>
          <cell r="R1010">
            <v>1</v>
          </cell>
          <cell r="S1010">
            <v>4</v>
          </cell>
          <cell r="T1010">
            <v>2</v>
          </cell>
          <cell r="U1010">
            <v>1</v>
          </cell>
          <cell r="V1010" t="str">
            <v>CN</v>
          </cell>
          <cell r="W1010" t="str">
            <v>Non Compliant</v>
          </cell>
          <cell r="X1010" t="str">
            <v xml:space="preserve">http://www.jblpro.com/ProductAttachments/MTC-TCD%20Instructions%20Rev%20C.pdf </v>
          </cell>
          <cell r="Y1010">
            <v>96</v>
          </cell>
        </row>
        <row r="1011">
          <cell r="A1011" t="str">
            <v>400 Enhanced Coverage Series Ceiling Speaker</v>
          </cell>
          <cell r="B1011" t="str">
            <v>JBL</v>
          </cell>
          <cell r="Y1011">
            <v>97</v>
          </cell>
        </row>
        <row r="1012">
          <cell r="A1012" t="str">
            <v>JBL-C424C/T</v>
          </cell>
          <cell r="B1012" t="str">
            <v>JBL</v>
          </cell>
          <cell r="C1012" t="str">
            <v>Ceiling Speaker</v>
          </cell>
          <cell r="D1012" t="str">
            <v>Control 424C/T</v>
          </cell>
          <cell r="E1012" t="str">
            <v>JB018</v>
          </cell>
          <cell r="F1012" t="str">
            <v>No</v>
          </cell>
          <cell r="G1012" t="str">
            <v>NEW</v>
          </cell>
          <cell r="H1012" t="str">
            <v>4 IN ENHANCED CEILING SPK</v>
          </cell>
          <cell r="I1012" t="str">
            <v> Enhanced Coverage Series – Control 424C/T – Two-way 4" Coaxial, 40W, 130° conical coverage, Ceiling Speaker with CRBI</v>
          </cell>
          <cell r="J1012">
            <v>240</v>
          </cell>
          <cell r="K1012">
            <v>240</v>
          </cell>
          <cell r="L1012">
            <v>142.18</v>
          </cell>
          <cell r="M1012">
            <v>135.071</v>
          </cell>
          <cell r="N1012">
            <v>127.962</v>
          </cell>
          <cell r="O1012" t="str">
            <v xml:space="preserve">2sets/Master Carton </v>
          </cell>
          <cell r="P1012">
            <v>691991042577</v>
          </cell>
          <cell r="Q1012" t="str">
            <v>No</v>
          </cell>
          <cell r="R1012">
            <v>23.3</v>
          </cell>
          <cell r="S1012">
            <v>27.0472587</v>
          </cell>
          <cell r="T1012">
            <v>11.496069199999999</v>
          </cell>
          <cell r="U1012">
            <v>11.220478499999999</v>
          </cell>
          <cell r="V1012" t="str">
            <v>CN</v>
          </cell>
          <cell r="W1012" t="str">
            <v>Non Compliant</v>
          </cell>
          <cell r="X1012" t="str">
            <v>https://jblpro.com/en-US/products/control-424ct</v>
          </cell>
          <cell r="Y1012">
            <v>98</v>
          </cell>
        </row>
        <row r="1013">
          <cell r="A1013" t="str">
            <v>JBL-C424LP</v>
          </cell>
          <cell r="B1013" t="str">
            <v>JBL</v>
          </cell>
          <cell r="C1013" t="str">
            <v>Ceiling Speaker</v>
          </cell>
          <cell r="D1013" t="str">
            <v>Control  424LP</v>
          </cell>
          <cell r="E1013" t="str">
            <v>JB018</v>
          </cell>
          <cell r="F1013" t="str">
            <v>No</v>
          </cell>
          <cell r="G1013" t="str">
            <v>NEW</v>
          </cell>
          <cell r="H1013" t="str">
            <v>4 IN ENHANCED LOW-PROFILE CLNG SPK</v>
          </cell>
          <cell r="I1013" t="str">
            <v> Enhanced Coverage Series – Control 424LP –  Two-way 4” Coaxial, Low-profile, 40W, 130° conical coverage Ceiling Speaker with CRBI</v>
          </cell>
          <cell r="J1013">
            <v>250</v>
          </cell>
          <cell r="K1013">
            <v>250</v>
          </cell>
          <cell r="L1013">
            <v>149.66</v>
          </cell>
          <cell r="M1013">
            <v>142.17699999999999</v>
          </cell>
          <cell r="N1013">
            <v>134.69399999999999</v>
          </cell>
          <cell r="O1013" t="str">
            <v xml:space="preserve">2sets/Master Carton </v>
          </cell>
          <cell r="P1013">
            <v>691991042355</v>
          </cell>
          <cell r="Q1013" t="str">
            <v>No</v>
          </cell>
          <cell r="R1013">
            <v>23.99</v>
          </cell>
          <cell r="S1013">
            <v>27.0472587</v>
          </cell>
          <cell r="T1013">
            <v>11.496069199999999</v>
          </cell>
          <cell r="U1013">
            <v>8.9763827999999997</v>
          </cell>
          <cell r="V1013" t="str">
            <v>CN</v>
          </cell>
          <cell r="W1013" t="str">
            <v>Non Compliant</v>
          </cell>
          <cell r="X1013" t="str">
            <v>https://jblpro.com/en-US/products/control-424lp</v>
          </cell>
          <cell r="Y1013">
            <v>99</v>
          </cell>
        </row>
        <row r="1014">
          <cell r="A1014" t="str">
            <v>JBL-C426C/T</v>
          </cell>
          <cell r="B1014" t="str">
            <v>JBL</v>
          </cell>
          <cell r="C1014" t="str">
            <v>Ceiling Speaker</v>
          </cell>
          <cell r="D1014" t="str">
            <v>Control  426C/T</v>
          </cell>
          <cell r="E1014" t="str">
            <v>JB018</v>
          </cell>
          <cell r="F1014" t="str">
            <v>No</v>
          </cell>
          <cell r="G1014" t="str">
            <v>NEW</v>
          </cell>
          <cell r="H1014" t="str">
            <v>6 IN ENHANCED CEILING SPK</v>
          </cell>
          <cell r="I1014" t="str">
            <v> Enhanced Coverage Series – Control 426C/T – Two-way 6" Coaxial, 75W, 110° conical coverage, Ceiling Speaker with CRBI</v>
          </cell>
          <cell r="J1014">
            <v>305</v>
          </cell>
          <cell r="K1014">
            <v>305</v>
          </cell>
          <cell r="L1014">
            <v>180.48</v>
          </cell>
          <cell r="M1014">
            <v>171.45599999999999</v>
          </cell>
          <cell r="N1014">
            <v>162.43199999999999</v>
          </cell>
          <cell r="O1014" t="str">
            <v xml:space="preserve">2sets/Master Carton </v>
          </cell>
          <cell r="P1014">
            <v>691991042584</v>
          </cell>
          <cell r="Q1014" t="str">
            <v>No</v>
          </cell>
          <cell r="R1014">
            <v>29.72</v>
          </cell>
          <cell r="S1014">
            <v>27.0472587</v>
          </cell>
          <cell r="T1014">
            <v>11.496069199999999</v>
          </cell>
          <cell r="U1014">
            <v>11.417328999999999</v>
          </cell>
          <cell r="V1014" t="str">
            <v>CN</v>
          </cell>
          <cell r="W1014" t="str">
            <v>Non Compliant</v>
          </cell>
          <cell r="X1014" t="str">
            <v>https://jblpro.com/en-US/products/control-426ct</v>
          </cell>
          <cell r="Y1014">
            <v>100</v>
          </cell>
        </row>
        <row r="1015">
          <cell r="A1015" t="str">
            <v>JBL-C426C/T-LS</v>
          </cell>
          <cell r="B1015" t="str">
            <v>JBL</v>
          </cell>
          <cell r="C1015" t="str">
            <v>Ceiling Speaker</v>
          </cell>
          <cell r="D1015" t="str">
            <v>Control 426C/T-LS</v>
          </cell>
          <cell r="E1015" t="str">
            <v>JB018</v>
          </cell>
          <cell r="F1015" t="str">
            <v>No</v>
          </cell>
          <cell r="G1015" t="str">
            <v>NEW</v>
          </cell>
          <cell r="H1015" t="str">
            <v>6 IN ENHANCED LIFE-SAFETY CEILING SPKR</v>
          </cell>
          <cell r="I1015" t="str">
            <v xml:space="preserve"> Enhanced Coverage Series – Control 426C/T – Two-way 6" Coaxial, 75W, 110° conical coverage, UL1480 Life-Safety Ceiling Speaker with CRBI </v>
          </cell>
          <cell r="J1015">
            <v>320</v>
          </cell>
          <cell r="K1015">
            <v>320</v>
          </cell>
          <cell r="L1015">
            <v>189.48</v>
          </cell>
          <cell r="M1015">
            <v>180.00599999999997</v>
          </cell>
          <cell r="N1015">
            <v>170.53199999999998</v>
          </cell>
          <cell r="O1015" t="str">
            <v xml:space="preserve">2sets/Master Carton </v>
          </cell>
          <cell r="P1015">
            <v>691991042591</v>
          </cell>
          <cell r="Q1015" t="str">
            <v>No</v>
          </cell>
          <cell r="R1015">
            <v>29.72</v>
          </cell>
          <cell r="S1015">
            <v>27.0472587</v>
          </cell>
          <cell r="T1015">
            <v>11.496069199999999</v>
          </cell>
          <cell r="U1015">
            <v>11.417328999999999</v>
          </cell>
          <cell r="V1015" t="str">
            <v>CN</v>
          </cell>
          <cell r="W1015" t="str">
            <v>Non Compliant</v>
          </cell>
          <cell r="X1015" t="str">
            <v>https://jblpro.com/en-US/products/control-426ct-ls</v>
          </cell>
          <cell r="Y1015">
            <v>101</v>
          </cell>
        </row>
        <row r="1016">
          <cell r="A1016" t="str">
            <v>JBL-C426LP</v>
          </cell>
          <cell r="B1016" t="str">
            <v>JBL</v>
          </cell>
          <cell r="C1016" t="str">
            <v>Ceiling Speaker</v>
          </cell>
          <cell r="D1016" t="str">
            <v>Control 426LP</v>
          </cell>
          <cell r="E1016" t="str">
            <v>JB018</v>
          </cell>
          <cell r="F1016" t="str">
            <v>No</v>
          </cell>
          <cell r="G1016" t="str">
            <v>NEW</v>
          </cell>
          <cell r="H1016" t="str">
            <v>6 IN ENHANCED LOW-PROFILE CELLING SPK</v>
          </cell>
          <cell r="I1016" t="str">
            <v> Enhanced Coverage Series – Control 426LP –  Two-way 4” Coaxial, Low-profile, 75W, 110° conical coverage Ceiling Speaker with CRBI</v>
          </cell>
          <cell r="J1016">
            <v>335</v>
          </cell>
          <cell r="K1016">
            <v>335</v>
          </cell>
          <cell r="L1016">
            <v>198.85</v>
          </cell>
          <cell r="M1016">
            <v>188.9075</v>
          </cell>
          <cell r="N1016">
            <v>178.965</v>
          </cell>
          <cell r="O1016" t="str">
            <v xml:space="preserve">2sets/Master Carton </v>
          </cell>
          <cell r="P1016">
            <v>691991042362</v>
          </cell>
          <cell r="Q1016" t="str">
            <v>No</v>
          </cell>
          <cell r="R1016">
            <v>27.73</v>
          </cell>
          <cell r="S1016">
            <v>27.0472587</v>
          </cell>
          <cell r="T1016">
            <v>11.496069199999999</v>
          </cell>
          <cell r="U1016">
            <v>8.9763827999999997</v>
          </cell>
          <cell r="V1016" t="str">
            <v>CN</v>
          </cell>
          <cell r="W1016" t="str">
            <v>Non Compliant</v>
          </cell>
          <cell r="X1016" t="str">
            <v>https://jblpro.com/en-US/products/control-426lp</v>
          </cell>
          <cell r="Y1016">
            <v>102</v>
          </cell>
        </row>
        <row r="1017">
          <cell r="A1017" t="str">
            <v>JBL-C419CS/T</v>
          </cell>
          <cell r="B1017" t="str">
            <v>JBL</v>
          </cell>
          <cell r="C1017" t="str">
            <v>Ceiling Speaker</v>
          </cell>
          <cell r="D1017" t="str">
            <v>Control  419CS/T</v>
          </cell>
          <cell r="E1017" t="str">
            <v>JB018</v>
          </cell>
          <cell r="F1017" t="str">
            <v>No</v>
          </cell>
          <cell r="G1017" t="str">
            <v>NEW</v>
          </cell>
          <cell r="H1017" t="str">
            <v>8 IN ENHANCED CEILING SUBWOOFER</v>
          </cell>
          <cell r="I1017" t="str">
            <v> Enhanced Coverage Series – Control 419CS/T – 8", 80W, Ceiling Subwoofer</v>
          </cell>
          <cell r="J1017">
            <v>440</v>
          </cell>
          <cell r="K1017">
            <v>440</v>
          </cell>
          <cell r="L1017">
            <v>263.8</v>
          </cell>
          <cell r="M1017">
            <v>250.60999999999999</v>
          </cell>
          <cell r="N1017">
            <v>237.42000000000002</v>
          </cell>
          <cell r="O1017" t="str">
            <v xml:space="preserve">2sets/Master Carton </v>
          </cell>
          <cell r="P1017">
            <v>691991042607</v>
          </cell>
          <cell r="Q1017" t="str">
            <v>No</v>
          </cell>
          <cell r="R1017">
            <v>55.71</v>
          </cell>
          <cell r="S1017">
            <v>32.795293299999997</v>
          </cell>
          <cell r="T1017">
            <v>15.393709099999999</v>
          </cell>
          <cell r="U1017">
            <v>15.590559599999999</v>
          </cell>
          <cell r="V1017" t="str">
            <v>CN</v>
          </cell>
          <cell r="W1017" t="str">
            <v>Non Compliant</v>
          </cell>
          <cell r="X1017" t="str">
            <v>https://jblpro.com/en-US/products/control-419cst</v>
          </cell>
          <cell r="Y1017">
            <v>103</v>
          </cell>
        </row>
        <row r="1018">
          <cell r="A1018" t="str">
            <v>JBL-MTC-424BG</v>
          </cell>
          <cell r="B1018" t="str">
            <v>JBL</v>
          </cell>
          <cell r="C1018" t="str">
            <v>Accessory</v>
          </cell>
          <cell r="D1018" t="str">
            <v>JBL-MTC-424BG</v>
          </cell>
          <cell r="E1018" t="str">
            <v>JB018</v>
          </cell>
          <cell r="F1018" t="str">
            <v>No</v>
          </cell>
          <cell r="G1018" t="str">
            <v>NEW</v>
          </cell>
          <cell r="H1018" t="str">
            <v>BLK ROUND GRILLE,C424(EA=6GRILLES)</v>
          </cell>
          <cell r="I1018" t="str">
            <v>Black round grille for Control 424C/T (1 = pack of 6 grilles)</v>
          </cell>
          <cell r="J1018">
            <v>210</v>
          </cell>
          <cell r="K1018">
            <v>210</v>
          </cell>
          <cell r="L1018">
            <v>124.69</v>
          </cell>
          <cell r="O1018" t="str">
            <v>6pcs/Master Carton</v>
          </cell>
          <cell r="P1018">
            <v>691991042614</v>
          </cell>
          <cell r="Q1018" t="str">
            <v>No</v>
          </cell>
          <cell r="R1018">
            <v>7.4075231999999991</v>
          </cell>
          <cell r="S1018">
            <v>10.1574858</v>
          </cell>
          <cell r="T1018">
            <v>8.5039415999999992</v>
          </cell>
          <cell r="U1018">
            <v>10.787407399999999</v>
          </cell>
          <cell r="V1018" t="str">
            <v>CN</v>
          </cell>
          <cell r="W1018" t="str">
            <v>Non Compliant</v>
          </cell>
          <cell r="X1018" t="str">
            <v>https://jblpro.com/en-US/products/control-424ct</v>
          </cell>
          <cell r="Y1018">
            <v>104</v>
          </cell>
        </row>
        <row r="1019">
          <cell r="A1019" t="str">
            <v>JBL-MTC-426BG</v>
          </cell>
          <cell r="B1019" t="str">
            <v>JBL</v>
          </cell>
          <cell r="C1019" t="str">
            <v>Accessory</v>
          </cell>
          <cell r="D1019" t="str">
            <v>JBL-MTC-426BG (1 = pack of 6 grilles)</v>
          </cell>
          <cell r="E1019" t="str">
            <v>JB018</v>
          </cell>
          <cell r="F1019" t="str">
            <v>No</v>
          </cell>
          <cell r="G1019" t="str">
            <v>NEW</v>
          </cell>
          <cell r="H1019" t="str">
            <v>BLK ROUND GRILLE,C426(EA=6GRILLES)</v>
          </cell>
          <cell r="I1019" t="str">
            <v xml:space="preserve">JBL-MTC-426BG </v>
          </cell>
          <cell r="J1019">
            <v>255</v>
          </cell>
          <cell r="K1019">
            <v>255</v>
          </cell>
          <cell r="L1019">
            <v>152.07</v>
          </cell>
          <cell r="O1019" t="str">
            <v>6pcs/Master Carton</v>
          </cell>
          <cell r="P1019">
            <v>691991042621</v>
          </cell>
          <cell r="Q1019" t="str">
            <v>No</v>
          </cell>
          <cell r="R1019">
            <v>9.9207899999999984</v>
          </cell>
          <cell r="S1019">
            <v>12.519691799999999</v>
          </cell>
          <cell r="T1019">
            <v>10.787407399999999</v>
          </cell>
          <cell r="U1019">
            <v>10.787407399999999</v>
          </cell>
          <cell r="V1019" t="str">
            <v>CN</v>
          </cell>
          <cell r="W1019" t="str">
            <v>Non Compliant</v>
          </cell>
          <cell r="X1019" t="str">
            <v>https://jblpro.com/en-US/products/control-426ct</v>
          </cell>
          <cell r="Y1019">
            <v>105</v>
          </cell>
        </row>
        <row r="1020">
          <cell r="A1020" t="str">
            <v>JBL-MTC-419BG</v>
          </cell>
          <cell r="B1020" t="str">
            <v>JBL</v>
          </cell>
          <cell r="C1020" t="str">
            <v>Accessory</v>
          </cell>
          <cell r="D1020" t="str">
            <v>JBL-MTC-419BG (1 = pack of 6 grilles)</v>
          </cell>
          <cell r="E1020" t="str">
            <v>JB018</v>
          </cell>
          <cell r="F1020" t="str">
            <v>No</v>
          </cell>
          <cell r="G1020" t="str">
            <v>NEW</v>
          </cell>
          <cell r="H1020" t="str">
            <v>BLK ROUND GRILLE,C419(EA=6GRILLES)</v>
          </cell>
          <cell r="I1020" t="str">
            <v>JBL-MTC-419BG</v>
          </cell>
          <cell r="J1020">
            <v>305</v>
          </cell>
          <cell r="K1020">
            <v>305</v>
          </cell>
          <cell r="L1020">
            <v>180.72</v>
          </cell>
          <cell r="O1020" t="str">
            <v>6pcs/Master Carton</v>
          </cell>
          <cell r="P1020">
            <v>691991042638</v>
          </cell>
          <cell r="Q1020" t="str">
            <v>No</v>
          </cell>
          <cell r="R1020">
            <v>19.510886999999997</v>
          </cell>
          <cell r="S1020">
            <v>15.8267802</v>
          </cell>
          <cell r="T1020">
            <v>14.370086499999999</v>
          </cell>
          <cell r="U1020">
            <v>10.6692971</v>
          </cell>
          <cell r="V1020" t="str">
            <v>CN</v>
          </cell>
          <cell r="W1020" t="str">
            <v>Non Compliant</v>
          </cell>
          <cell r="X1020" t="str">
            <v>https://jblpro.com/en-US/products/control-419cst</v>
          </cell>
          <cell r="Y1020">
            <v>106</v>
          </cell>
        </row>
        <row r="1021">
          <cell r="A1021" t="str">
            <v>JBL-MTC-426BG-LS</v>
          </cell>
          <cell r="B1021" t="str">
            <v>JBL</v>
          </cell>
          <cell r="C1021" t="str">
            <v>Accessory</v>
          </cell>
          <cell r="D1021" t="str">
            <v>JBL-MTC-426BG-LS (1 = pack of 6 grilles)</v>
          </cell>
          <cell r="E1021" t="str">
            <v>JB018</v>
          </cell>
          <cell r="F1021" t="str">
            <v>No</v>
          </cell>
          <cell r="G1021" t="str">
            <v>NEW</v>
          </cell>
          <cell r="H1021" t="str">
            <v>BLK ROUND GRILLE,C426-LS(EA=6GRILLES)</v>
          </cell>
          <cell r="I1021" t="str">
            <v>JBL-MTC-426BG-LS</v>
          </cell>
          <cell r="J1021">
            <v>315</v>
          </cell>
          <cell r="K1021">
            <v>315</v>
          </cell>
          <cell r="L1021">
            <v>188.3</v>
          </cell>
          <cell r="O1021" t="str">
            <v>6pcs/Master Carton</v>
          </cell>
          <cell r="P1021">
            <v>691991042782</v>
          </cell>
          <cell r="Q1021" t="str">
            <v>No</v>
          </cell>
          <cell r="R1021">
            <v>9.9207899999999984</v>
          </cell>
          <cell r="S1021">
            <v>12.519691799999999</v>
          </cell>
          <cell r="T1021">
            <v>10.787407399999999</v>
          </cell>
          <cell r="U1021">
            <v>10.787407399999999</v>
          </cell>
          <cell r="V1021" t="str">
            <v>CN</v>
          </cell>
          <cell r="W1021" t="str">
            <v>Non Compliant</v>
          </cell>
          <cell r="X1021" t="str">
            <v>https://jblpro.com/en-US/products/control-426ct</v>
          </cell>
          <cell r="Y1021">
            <v>107</v>
          </cell>
        </row>
        <row r="1022">
          <cell r="A1022" t="str">
            <v>JBL-MTC-424SG</v>
          </cell>
          <cell r="B1022" t="str">
            <v>JBL</v>
          </cell>
          <cell r="C1022" t="str">
            <v>Accessory</v>
          </cell>
          <cell r="D1022" t="str">
            <v>JBL-MTC-424SG (1 = pack of 6 grilles)</v>
          </cell>
          <cell r="E1022" t="str">
            <v>JB018</v>
          </cell>
          <cell r="F1022" t="str">
            <v>No</v>
          </cell>
          <cell r="G1022" t="str">
            <v>NEW</v>
          </cell>
          <cell r="H1022" t="str">
            <v>SQUARE WHT GRILLE, C424(EA=6GRILLES)</v>
          </cell>
          <cell r="I1022" t="str">
            <v>JBL-MTC-424SG</v>
          </cell>
          <cell r="J1022">
            <v>255</v>
          </cell>
          <cell r="K1022">
            <v>255</v>
          </cell>
          <cell r="L1022">
            <v>150.13999999999999</v>
          </cell>
          <cell r="O1022" t="str">
            <v>6pcs/Master Carton</v>
          </cell>
          <cell r="P1022">
            <v>691991042645</v>
          </cell>
          <cell r="Q1022" t="str">
            <v>No</v>
          </cell>
          <cell r="R1022">
            <v>8.2673249999999996</v>
          </cell>
          <cell r="S1022">
            <v>10.1574858</v>
          </cell>
          <cell r="T1022">
            <v>8.5039415999999992</v>
          </cell>
          <cell r="U1022">
            <v>10.787407399999999</v>
          </cell>
          <cell r="V1022" t="str">
            <v>CN</v>
          </cell>
          <cell r="W1022" t="str">
            <v>Non Compliant</v>
          </cell>
          <cell r="X1022" t="str">
            <v>https://jblpro.com/en-US/products/control-424ct</v>
          </cell>
          <cell r="Y1022">
            <v>108</v>
          </cell>
        </row>
        <row r="1023">
          <cell r="A1023" t="str">
            <v>JBL-MTC-426SG</v>
          </cell>
          <cell r="B1023" t="str">
            <v>JBL</v>
          </cell>
          <cell r="C1023" t="str">
            <v>Accessory</v>
          </cell>
          <cell r="D1023" t="str">
            <v>JBL-MTC-426SG</v>
          </cell>
          <cell r="E1023" t="str">
            <v>JB018</v>
          </cell>
          <cell r="F1023" t="str">
            <v>No</v>
          </cell>
          <cell r="G1023" t="str">
            <v>NEW</v>
          </cell>
          <cell r="H1023" t="str">
            <v>SQUARE WHT GRILLE, C426(EA=6GRILLES)</v>
          </cell>
          <cell r="I1023" t="str">
            <v>White square  grille for Control 426C/T (1 = pack of 6 grilles)</v>
          </cell>
          <cell r="J1023">
            <v>305</v>
          </cell>
          <cell r="K1023">
            <v>305</v>
          </cell>
          <cell r="L1023">
            <v>181.04</v>
          </cell>
          <cell r="O1023" t="str">
            <v>6pcs/Master Carton</v>
          </cell>
          <cell r="P1023">
            <v>691991042652</v>
          </cell>
          <cell r="Q1023" t="str">
            <v>No</v>
          </cell>
          <cell r="R1023">
            <v>13.492274399999999</v>
          </cell>
          <cell r="S1023">
            <v>12.519691799999999</v>
          </cell>
          <cell r="T1023">
            <v>10.787407399999999</v>
          </cell>
          <cell r="U1023">
            <v>10.787407399999999</v>
          </cell>
          <cell r="V1023" t="str">
            <v>CN</v>
          </cell>
          <cell r="W1023" t="str">
            <v>Non Compliant</v>
          </cell>
          <cell r="X1023" t="str">
            <v>https://jblpro.com/en-US/products/control-426ct</v>
          </cell>
          <cell r="Y1023">
            <v>109</v>
          </cell>
        </row>
        <row r="1024">
          <cell r="A1024" t="str">
            <v>JBL-MTC-419SG</v>
          </cell>
          <cell r="B1024" t="str">
            <v>JBL</v>
          </cell>
          <cell r="C1024" t="str">
            <v>Accessory</v>
          </cell>
          <cell r="D1024" t="str">
            <v>JBL-MTC-419SG</v>
          </cell>
          <cell r="E1024" t="str">
            <v>JB018</v>
          </cell>
          <cell r="F1024" t="str">
            <v>No</v>
          </cell>
          <cell r="G1024" t="str">
            <v>NEW</v>
          </cell>
          <cell r="H1024" t="str">
            <v>SQUARE WHT GRILLE, C419(EA=6GRILLES)</v>
          </cell>
          <cell r="I1024" t="str">
            <v>White square  grille for Control 419CS/T (1 = pack of 6 grilles)</v>
          </cell>
          <cell r="J1024">
            <v>360</v>
          </cell>
          <cell r="K1024">
            <v>360</v>
          </cell>
          <cell r="L1024">
            <v>212.69</v>
          </cell>
          <cell r="O1024" t="str">
            <v>6pcs/Master Carton</v>
          </cell>
          <cell r="P1024">
            <v>691991042669</v>
          </cell>
          <cell r="Q1024" t="str">
            <v>No</v>
          </cell>
          <cell r="R1024">
            <v>29.365538399999998</v>
          </cell>
          <cell r="S1024">
            <v>15.8267802</v>
          </cell>
          <cell r="T1024">
            <v>14.370086499999999</v>
          </cell>
          <cell r="U1024">
            <v>10.6692971</v>
          </cell>
          <cell r="V1024" t="str">
            <v>CN</v>
          </cell>
          <cell r="W1024" t="str">
            <v>Non Compliant</v>
          </cell>
          <cell r="X1024" t="str">
            <v>https://jblpro.com/en-US/products/control-419cst</v>
          </cell>
          <cell r="Y1024">
            <v>110</v>
          </cell>
        </row>
        <row r="1025">
          <cell r="A1025" t="str">
            <v>JBL-MTC-426SG-LS</v>
          </cell>
          <cell r="B1025" t="str">
            <v>JBL</v>
          </cell>
          <cell r="C1025" t="str">
            <v>Accessory</v>
          </cell>
          <cell r="D1025" t="str">
            <v>JBL-MTC-426SG-LS</v>
          </cell>
          <cell r="E1025" t="str">
            <v>JB018</v>
          </cell>
          <cell r="F1025" t="str">
            <v>No</v>
          </cell>
          <cell r="G1025" t="str">
            <v>NEW</v>
          </cell>
          <cell r="H1025" t="str">
            <v>SQUARE WHT GRILLE, C426-LS(EA=6GRILLES)</v>
          </cell>
          <cell r="I1025" t="str">
            <v>White square  grille for Control 426C/T-LS (1 = pack of 6 grilles)</v>
          </cell>
          <cell r="J1025">
            <v>355</v>
          </cell>
          <cell r="K1025">
            <v>355</v>
          </cell>
          <cell r="L1025">
            <v>210.01</v>
          </cell>
          <cell r="O1025" t="str">
            <v>6pcs/Master Carton</v>
          </cell>
          <cell r="P1025">
            <v>691991042775</v>
          </cell>
          <cell r="Q1025" t="str">
            <v>No</v>
          </cell>
          <cell r="R1025">
            <v>13.492274399999999</v>
          </cell>
          <cell r="S1025">
            <v>12.519691799999999</v>
          </cell>
          <cell r="T1025">
            <v>10.787407399999999</v>
          </cell>
          <cell r="U1025">
            <v>10.787407399999999</v>
          </cell>
          <cell r="V1025" t="str">
            <v>CN</v>
          </cell>
          <cell r="W1025" t="str">
            <v>Non Compliant</v>
          </cell>
          <cell r="X1025" t="str">
            <v>https://jblpro.com/en-US/products/control-426ct</v>
          </cell>
          <cell r="Y1025">
            <v>111</v>
          </cell>
        </row>
        <row r="1026">
          <cell r="A1026" t="str">
            <v>JBL-MTC-424NC</v>
          </cell>
          <cell r="B1026" t="str">
            <v>JBL</v>
          </cell>
          <cell r="C1026" t="str">
            <v>Accessory</v>
          </cell>
          <cell r="D1026" t="str">
            <v>JBL-MTC-424NC</v>
          </cell>
          <cell r="E1026" t="str">
            <v>JB018</v>
          </cell>
          <cell r="F1026" t="str">
            <v>No</v>
          </cell>
          <cell r="G1026" t="str">
            <v>NEW</v>
          </cell>
          <cell r="H1026" t="str">
            <v>NC NEW CONSTRUCTION BRKT,C424(EA=6 BKTS)</v>
          </cell>
          <cell r="I1026" t="str">
            <v>Optional New Construction Bracket for Control 412C/T, 412C/T-VA, 414C/T, 414C/T-VA and 424C/T; Installs before Sheetrock as Cutout Template. (Priced and sold as a pack of 6 pcs)</v>
          </cell>
          <cell r="J1026">
            <v>155</v>
          </cell>
          <cell r="K1026">
            <v>155</v>
          </cell>
          <cell r="L1026">
            <v>90.55</v>
          </cell>
          <cell r="O1026" t="str">
            <v>6pcs/Master Carton</v>
          </cell>
          <cell r="P1026">
            <v>691991042683</v>
          </cell>
          <cell r="Q1026" t="str">
            <v>No</v>
          </cell>
          <cell r="R1026">
            <v>25.397222399999997</v>
          </cell>
          <cell r="S1026">
            <v>26.811038099999998</v>
          </cell>
          <cell r="T1026">
            <v>9.409453899999999</v>
          </cell>
          <cell r="U1026">
            <v>5.7874046999999997</v>
          </cell>
          <cell r="V1026" t="str">
            <v>CN</v>
          </cell>
          <cell r="W1026" t="str">
            <v>Non Compliant</v>
          </cell>
          <cell r="X1026" t="str">
            <v>https://jblpro.com/en-US/products/control-424ct</v>
          </cell>
          <cell r="Y1026">
            <v>112</v>
          </cell>
        </row>
        <row r="1027">
          <cell r="A1027" t="str">
            <v>JBL-MTC-426NC</v>
          </cell>
          <cell r="B1027" t="str">
            <v>JBL</v>
          </cell>
          <cell r="C1027" t="str">
            <v>Accessory</v>
          </cell>
          <cell r="D1027" t="str">
            <v>JBL-MTC-426NC</v>
          </cell>
          <cell r="E1027" t="str">
            <v>JB018</v>
          </cell>
          <cell r="F1027" t="str">
            <v>No</v>
          </cell>
          <cell r="G1027" t="str">
            <v>NEW</v>
          </cell>
          <cell r="H1027" t="str">
            <v>NC NEW CONSTRUCTION BRKT,C426(EA=6BKTS)</v>
          </cell>
          <cell r="I1027" t="str">
            <v>Optional New Construction Bracket for Control 416C/T, 416C/T-VA, 426C/T, 426C/T-LS and 445C/T; Installs before Sheetrock as Cutout Template. (Priced and sold as a pack of 6 pcs)</v>
          </cell>
          <cell r="J1027">
            <v>175</v>
          </cell>
          <cell r="K1027">
            <v>175</v>
          </cell>
          <cell r="L1027">
            <v>103.09</v>
          </cell>
          <cell r="O1027" t="str">
            <v>6pcs/Master Carton</v>
          </cell>
          <cell r="P1027">
            <v>691991042690</v>
          </cell>
          <cell r="Q1027" t="str">
            <v>No</v>
          </cell>
          <cell r="R1027">
            <v>25.992469799999995</v>
          </cell>
          <cell r="S1027">
            <v>26.417337099999997</v>
          </cell>
          <cell r="T1027">
            <v>11.574809399999999</v>
          </cell>
          <cell r="U1027">
            <v>5.8661449000000001</v>
          </cell>
          <cell r="V1027" t="str">
            <v>CN</v>
          </cell>
          <cell r="W1027" t="str">
            <v>Non Compliant</v>
          </cell>
          <cell r="X1027" t="str">
            <v>https://jblpro.com/en-US/products/control-426ct</v>
          </cell>
          <cell r="Y1027">
            <v>113</v>
          </cell>
        </row>
        <row r="1028">
          <cell r="A1028" t="str">
            <v>JBL-MTC-419NC</v>
          </cell>
          <cell r="B1028" t="str">
            <v>JBL</v>
          </cell>
          <cell r="C1028" t="str">
            <v>Accessory</v>
          </cell>
          <cell r="D1028" t="str">
            <v>JBL-MTC-419NC</v>
          </cell>
          <cell r="E1028" t="str">
            <v>JB018</v>
          </cell>
          <cell r="F1028" t="str">
            <v>No</v>
          </cell>
          <cell r="G1028" t="str">
            <v>NEW</v>
          </cell>
          <cell r="H1028" t="str">
            <v>NC NEW CONSTRUCTION BRKT,C419(EA=6BKTS)</v>
          </cell>
          <cell r="I1028" t="str">
            <v>Optional New Construction Bracket for Control 419CS/T, 440CS/T and 447HC; Installs before Sheetrock as Cutout Template. (Priced and sold as a pack of 6 pcs)</v>
          </cell>
          <cell r="J1028">
            <v>240</v>
          </cell>
          <cell r="K1028">
            <v>240</v>
          </cell>
          <cell r="L1028">
            <v>143.49</v>
          </cell>
          <cell r="O1028" t="str">
            <v>6pcs/Master Carton</v>
          </cell>
          <cell r="P1028">
            <v>691991042676</v>
          </cell>
          <cell r="Q1028" t="str">
            <v>No</v>
          </cell>
          <cell r="R1028">
            <v>26.9184102</v>
          </cell>
          <cell r="S1028">
            <v>25.433084599999997</v>
          </cell>
          <cell r="T1028">
            <v>15.000008099999999</v>
          </cell>
          <cell r="U1028">
            <v>5.6299242999999999</v>
          </cell>
          <cell r="V1028" t="str">
            <v>CN</v>
          </cell>
          <cell r="W1028" t="str">
            <v>Non Compliant</v>
          </cell>
          <cell r="X1028" t="str">
            <v>https://jblpro.com/en-US/products/control-419cst</v>
          </cell>
          <cell r="Y1028">
            <v>114</v>
          </cell>
        </row>
        <row r="1029">
          <cell r="A1029" t="str">
            <v>JBL-MTC-424MR</v>
          </cell>
          <cell r="B1029" t="str">
            <v>JBL</v>
          </cell>
          <cell r="C1029" t="str">
            <v>Accessory</v>
          </cell>
          <cell r="D1029" t="str">
            <v>JBL-MTC-424MR</v>
          </cell>
          <cell r="E1029" t="str">
            <v>JB018</v>
          </cell>
          <cell r="F1029" t="str">
            <v>No</v>
          </cell>
          <cell r="G1029" t="str">
            <v>NEW</v>
          </cell>
          <cell r="H1029" t="str">
            <v>MR MUD RING BRKT, C424(EA=6BKTS)</v>
          </cell>
          <cell r="I1029" t="str">
            <v>Optional Mud/Plaster‐Ring Construction Bracket for Control 412C/T, 412C/T-VA, 414C/T, 414C/T-VA and 424C/T; Installs before Sheetrock, Integral Ring Extension for Drywall Mudding,  (Priced and sold as a pack of 6 pcs)</v>
          </cell>
          <cell r="J1029">
            <v>195</v>
          </cell>
          <cell r="K1029">
            <v>195</v>
          </cell>
          <cell r="L1029">
            <v>115.11</v>
          </cell>
          <cell r="O1029" t="str">
            <v>6pcs/Master Carton</v>
          </cell>
          <cell r="P1029">
            <v>691991042713</v>
          </cell>
          <cell r="Q1029" t="str">
            <v>No</v>
          </cell>
          <cell r="R1029">
            <v>29.696231399999999</v>
          </cell>
          <cell r="S1029">
            <v>26.6929278</v>
          </cell>
          <cell r="T1029">
            <v>18.897648</v>
          </cell>
          <cell r="U1029">
            <v>10.314966199999999</v>
          </cell>
          <cell r="V1029" t="str">
            <v>CN</v>
          </cell>
          <cell r="W1029" t="str">
            <v>Non Compliant</v>
          </cell>
          <cell r="X1029" t="str">
            <v>https://jblpro.com/en-US/products/control-424ct</v>
          </cell>
          <cell r="Y1029">
            <v>115</v>
          </cell>
        </row>
        <row r="1030">
          <cell r="A1030" t="str">
            <v>JBL-MTC-426MR</v>
          </cell>
          <cell r="B1030" t="str">
            <v>JBL</v>
          </cell>
          <cell r="C1030" t="str">
            <v>Accessory</v>
          </cell>
          <cell r="D1030" t="str">
            <v>JBL-MTC-426MR</v>
          </cell>
          <cell r="E1030" t="str">
            <v>JB018</v>
          </cell>
          <cell r="F1030" t="str">
            <v>No</v>
          </cell>
          <cell r="G1030" t="str">
            <v>NEW</v>
          </cell>
          <cell r="H1030" t="str">
            <v>MR MUD RING BRKT, C426(EA=6BKTS)</v>
          </cell>
          <cell r="I1030" t="str">
            <v>Optional Mud/Plaster‐Ring Construction Bracket for Control 416C/T, 416C/T-VA, 426C/T, 426C/T-LS and 445C/T; Installs before Sheetrock, Integral Ring Extension for Drywall Mudding,  (Priced and sold as a pack of 6 pcs)</v>
          </cell>
          <cell r="J1030">
            <v>230</v>
          </cell>
          <cell r="K1030">
            <v>230</v>
          </cell>
          <cell r="L1030">
            <v>136.61000000000001</v>
          </cell>
          <cell r="O1030" t="str">
            <v>6pcs/Master Carton</v>
          </cell>
          <cell r="P1030">
            <v>691991042720</v>
          </cell>
          <cell r="Q1030" t="str">
            <v>No</v>
          </cell>
          <cell r="R1030">
            <v>31.746527999999998</v>
          </cell>
          <cell r="S1030">
            <v>26.2598567</v>
          </cell>
          <cell r="T1030">
            <v>18.897648</v>
          </cell>
          <cell r="U1030">
            <v>12.480321699999999</v>
          </cell>
          <cell r="V1030" t="str">
            <v>CN</v>
          </cell>
          <cell r="W1030" t="str">
            <v>Non Compliant</v>
          </cell>
          <cell r="X1030" t="str">
            <v>https://jblpro.com/en-US/products/control-426ct</v>
          </cell>
          <cell r="Y1030">
            <v>116</v>
          </cell>
        </row>
        <row r="1031">
          <cell r="A1031" t="str">
            <v>JBL-MTC-419MR</v>
          </cell>
          <cell r="B1031" t="str">
            <v>JBL</v>
          </cell>
          <cell r="C1031" t="str">
            <v>Accessory</v>
          </cell>
          <cell r="D1031" t="str">
            <v>JBL-MTC-419MR</v>
          </cell>
          <cell r="E1031" t="str">
            <v>JB018</v>
          </cell>
          <cell r="F1031" t="str">
            <v>No</v>
          </cell>
          <cell r="G1031" t="str">
            <v>NEW</v>
          </cell>
          <cell r="H1031" t="str">
            <v>MR MUD-RING BRKT, C419(EA=6BKTS)</v>
          </cell>
          <cell r="I1031" t="str">
            <v>Optional Mud/Plaster‐Ring Construction Bracket for Control 419CS/T, 440CS/T and 447HC; Installs before Sheetrock, Integral Ring Extension for Drywall Mudding,  (Priced and sold as a pack of 6 pcs)</v>
          </cell>
          <cell r="J1031">
            <v>325</v>
          </cell>
          <cell r="K1031">
            <v>325</v>
          </cell>
          <cell r="L1031">
            <v>192.01</v>
          </cell>
          <cell r="O1031" t="str">
            <v>6pcs/Master Carton</v>
          </cell>
          <cell r="P1031">
            <v>691991042706</v>
          </cell>
          <cell r="Q1031" t="str">
            <v>No</v>
          </cell>
          <cell r="R1031">
            <v>34.788903599999998</v>
          </cell>
          <cell r="S1031">
            <v>25.157493899999999</v>
          </cell>
          <cell r="T1031">
            <v>18.897648</v>
          </cell>
          <cell r="U1031">
            <v>15.708669899999999</v>
          </cell>
          <cell r="V1031" t="str">
            <v>CN</v>
          </cell>
          <cell r="W1031" t="str">
            <v>Non Compliant</v>
          </cell>
          <cell r="X1031" t="str">
            <v>https://jblpro.com/en-US/products/control-419cst</v>
          </cell>
          <cell r="Y1031">
            <v>117</v>
          </cell>
        </row>
        <row r="1032">
          <cell r="A1032" t="str">
            <v>COMMERCIAL CEILING:
40 Series Premium Ceiling Speakers</v>
          </cell>
          <cell r="B1032" t="str">
            <v>JBL</v>
          </cell>
          <cell r="V1032" t="str">
            <v>CN</v>
          </cell>
          <cell r="W1032" t="str">
            <v>Non Compliant</v>
          </cell>
          <cell r="Y1032">
            <v>118</v>
          </cell>
        </row>
        <row r="1033">
          <cell r="A1033" t="str">
            <v>CONTROL 40CS/T</v>
          </cell>
          <cell r="B1033" t="str">
            <v>JBL</v>
          </cell>
          <cell r="C1033" t="str">
            <v>Ceiling Spkr</v>
          </cell>
          <cell r="D1033" t="str">
            <v>CONTROL 40CS/T</v>
          </cell>
          <cell r="E1033" t="str">
            <v>JBL018</v>
          </cell>
          <cell r="H1033" t="str">
            <v>PREMIUM 8" IN-CEILING SUBWOOFER</v>
          </cell>
          <cell r="I1033" t="str">
            <v>Control 40CS/T - Direct-Radiating In-Ceiling Subwoofer with built-in crossover, 8" (200mm) driver, 32Hz - 300Hz frequency range, 100W cont. pink noise (200W program) power mandling (100hr), 80W 70V/100V Multi-tap transformer with 8Ω direct. Built-in crossover network with outputs for 2 or 4 pcs of Control 42C/52/62P satellite speakers. Integrated Backcan, white (RAL9016).  Complete package includes C-Ring support backing plate, two tile support rails, cutout template (Priced as each: sold in pairs)</v>
          </cell>
          <cell r="J1033">
            <v>490</v>
          </cell>
          <cell r="K1033">
            <v>490</v>
          </cell>
          <cell r="L1033">
            <v>363.93</v>
          </cell>
          <cell r="M1033">
            <v>345.73349999999999</v>
          </cell>
          <cell r="N1033">
            <v>327.53700000000003</v>
          </cell>
          <cell r="O1033">
            <v>2</v>
          </cell>
          <cell r="P1033">
            <v>50036904971</v>
          </cell>
          <cell r="R1033">
            <v>26.5</v>
          </cell>
          <cell r="S1033">
            <v>16</v>
          </cell>
          <cell r="T1033">
            <v>16.75</v>
          </cell>
          <cell r="U1033">
            <v>18</v>
          </cell>
          <cell r="V1033" t="str">
            <v>CN</v>
          </cell>
          <cell r="W1033" t="str">
            <v>Non Compliant</v>
          </cell>
          <cell r="X1033" t="str">
            <v xml:space="preserve">http://www.jblpro.com/www/products/installed-sound/control-40-series/control-40cs-t </v>
          </cell>
          <cell r="Y1033">
            <v>119</v>
          </cell>
        </row>
        <row r="1034">
          <cell r="A1034" t="str">
            <v>CONTROL 42C</v>
          </cell>
          <cell r="B1034" t="str">
            <v>JBL</v>
          </cell>
          <cell r="C1034" t="str">
            <v>Ceiling Spkr</v>
          </cell>
          <cell r="D1034" t="str">
            <v>CONTROL 42C</v>
          </cell>
          <cell r="E1034" t="str">
            <v>JBL018</v>
          </cell>
          <cell r="H1034" t="str">
            <v>PREMIUM 2.5" IN-CEILING SATELLITE SPKR</v>
          </cell>
          <cell r="I1034" t="str">
            <v>Control 42C - Ultra-Compact In-Ceiling Satellite Speaker with 2.5" (60mm) driver for use with Control 40CS/T or 50S/T subwoofer, 140Hz - 20kHz frequency range, 15W cont. pink noise (30W program) power handling (100hr), 82dB sensitivity, 16Ω only (no transformer), 160° coverage. Requires external high-pass from subwoofer (C 50S/T, C 40CS/T or C 60PS/T) or electronic crossover. Integrated backcan, white (RAL9016), Includes: C-Ring support backing plate, cutout template, (Priced as each; sold in pairs)</v>
          </cell>
          <cell r="J1034">
            <v>100</v>
          </cell>
          <cell r="K1034">
            <v>100</v>
          </cell>
          <cell r="L1034">
            <v>72.69</v>
          </cell>
          <cell r="M1034">
            <v>69.055499999999995</v>
          </cell>
          <cell r="N1034">
            <v>65.421000000000006</v>
          </cell>
          <cell r="O1034">
            <v>2</v>
          </cell>
          <cell r="P1034">
            <v>50036904964</v>
          </cell>
          <cell r="R1034">
            <v>3.5</v>
          </cell>
          <cell r="S1034">
            <v>7</v>
          </cell>
          <cell r="T1034">
            <v>8</v>
          </cell>
          <cell r="U1034">
            <v>7</v>
          </cell>
          <cell r="V1034" t="str">
            <v>CN</v>
          </cell>
          <cell r="W1034" t="str">
            <v>Non Compliant</v>
          </cell>
          <cell r="X1034" t="str">
            <v xml:space="preserve">http://www.jblpro.com/www/products/installed-sound/control-40-series/control-42c </v>
          </cell>
          <cell r="Y1034">
            <v>120</v>
          </cell>
        </row>
        <row r="1035">
          <cell r="A1035" t="str">
            <v>CONTROL 45C/T</v>
          </cell>
          <cell r="B1035" t="str">
            <v>JBL</v>
          </cell>
          <cell r="C1035" t="str">
            <v>Ceiling Spkr</v>
          </cell>
          <cell r="D1035" t="str">
            <v>CONTROL 45C/T</v>
          </cell>
          <cell r="E1035" t="str">
            <v>JBL018</v>
          </cell>
          <cell r="H1035" t="str">
            <v>PREMIUM 5.25" 2-WAY CEILING SPKR W RBI</v>
          </cell>
          <cell r="I1035" t="str">
            <v>Control 45C/T - Premium Two-way Coaxial Ceiling Speaker with Extremely Consistent 120° Broadband Coverage featuring JBL's Radiation Boundary Integrator® (RBI™) Technology, 5.25" (130mm) woofer and 0.75" (20mm) tweeter, 55Hz - 20kHz Ffrequency range, 75W cont. pink noise (150W program) power handling (100hr), 88dB Sensitivity, 60W 70V/100V multi-tap transformer with 8Ω direct, , integrated backcan, white (RAL9016). Includes: C-Ring support backing plate, two tile support rails, cutout template (Priced as each; sold in pairs)</v>
          </cell>
          <cell r="J1035">
            <v>280</v>
          </cell>
          <cell r="K1035">
            <v>280</v>
          </cell>
          <cell r="L1035">
            <v>209.05</v>
          </cell>
          <cell r="M1035">
            <v>198.5975</v>
          </cell>
          <cell r="N1035">
            <v>188.14500000000001</v>
          </cell>
          <cell r="O1035">
            <v>2</v>
          </cell>
          <cell r="P1035">
            <v>50036905305</v>
          </cell>
          <cell r="R1035">
            <v>15.5</v>
          </cell>
          <cell r="S1035">
            <v>7</v>
          </cell>
          <cell r="T1035">
            <v>13.5</v>
          </cell>
          <cell r="U1035">
            <v>7</v>
          </cell>
          <cell r="V1035" t="str">
            <v>CN</v>
          </cell>
          <cell r="W1035" t="str">
            <v>Non Compliant</v>
          </cell>
          <cell r="X1035" t="str">
            <v xml:space="preserve">http://www.jblpro.com/www/products/installed-sound/control-40-series/control-45c-t </v>
          </cell>
          <cell r="Y1035">
            <v>121</v>
          </cell>
        </row>
        <row r="1036">
          <cell r="A1036" t="str">
            <v>CONTROL 47C/T</v>
          </cell>
          <cell r="B1036" t="str">
            <v>JBL</v>
          </cell>
          <cell r="C1036" t="str">
            <v>Ceiling Spkr</v>
          </cell>
          <cell r="D1036" t="str">
            <v>CONTROL 47C/T</v>
          </cell>
          <cell r="E1036" t="str">
            <v>JBL018</v>
          </cell>
          <cell r="H1036" t="str">
            <v>PREMIUM 6.5" 2-WAY CEILING SPKR W RBI</v>
          </cell>
          <cell r="I1036" t="str">
            <v>Control 47C/T - Premium Two-way Coaxial Ceiling Speaker (with Extended Bass) with Extremely Consistent 120° Broadband Coverage featuring JBL's Radiation Boundary Integrator® (RBI™) Technology, 6.5" (165mm) woofer and 1" (25mm) tweeter, 55Hz - 20kHz frequency range, 75W cont. pink noise (150W program) power handling (100hr), 91 dB sensitivity, 60W 70V/100V multi-tap transformer with 8Ω direct, integrated backcan, white (RAL9016). Includes: C-Ring support backing plate, two tile support rails, cutout template (Priced as each; sold in pairs)</v>
          </cell>
          <cell r="J1036">
            <v>325</v>
          </cell>
          <cell r="K1036">
            <v>325</v>
          </cell>
          <cell r="L1036">
            <v>242.02</v>
          </cell>
          <cell r="M1036">
            <v>229.91900000000001</v>
          </cell>
          <cell r="N1036">
            <v>217.81800000000001</v>
          </cell>
          <cell r="O1036">
            <v>2</v>
          </cell>
          <cell r="P1036">
            <v>50036904957</v>
          </cell>
          <cell r="R1036">
            <v>18.75</v>
          </cell>
          <cell r="S1036">
            <v>15</v>
          </cell>
          <cell r="T1036">
            <v>30</v>
          </cell>
          <cell r="U1036">
            <v>15</v>
          </cell>
          <cell r="V1036" t="str">
            <v>CN</v>
          </cell>
          <cell r="W1036" t="str">
            <v>Non Compliant</v>
          </cell>
          <cell r="X1036" t="str">
            <v xml:space="preserve">http://www.jblpro.com/www/products/installed-sound/control-40-series/control-47c-t </v>
          </cell>
          <cell r="Y1036">
            <v>122</v>
          </cell>
        </row>
        <row r="1037">
          <cell r="A1037" t="str">
            <v>CONTROL 47HC</v>
          </cell>
          <cell r="B1037" t="str">
            <v>JBL</v>
          </cell>
          <cell r="C1037" t="str">
            <v>Ceiling Spkr</v>
          </cell>
          <cell r="D1037" t="str">
            <v>CONTROL 47HC</v>
          </cell>
          <cell r="E1037" t="str">
            <v>JBL018</v>
          </cell>
          <cell r="H1037" t="str">
            <v>PREMIUM 6.5" SPKR FOR HIGH-CEILINGS W RBI</v>
          </cell>
          <cell r="I1037" t="str">
            <v>Control 47HC - Premium High-Ceiling Two-way Coaxial Ceiling Speaker with Narrow 75° Conical coverage featuring JBL's Radiation Boundary Integrator® (RBI™) Technology, 6.5" (165mm) woofer and 1" (25mm) tweeter, 55Hz - 17kHz frequency range, 75W cont. pink noise (150W Program) power handling (100hr), 93 dB sensitivity, 60W 70V/100V multi-tap transformer with 8Ω direct,  focused pattern with improved speech Intelligibility, integrated backcan, white (RAL9016). Includes: C-Ring support backing plate, two tile support rails, cutout template (Priced as each; sold in pairs)</v>
          </cell>
          <cell r="J1037">
            <v>385</v>
          </cell>
          <cell r="K1037">
            <v>385</v>
          </cell>
          <cell r="L1037">
            <v>290.61</v>
          </cell>
          <cell r="M1037">
            <v>276.0795</v>
          </cell>
          <cell r="N1037">
            <v>261.54900000000004</v>
          </cell>
          <cell r="O1037">
            <v>2</v>
          </cell>
          <cell r="P1037">
            <v>50036904681</v>
          </cell>
          <cell r="R1037">
            <v>22.5</v>
          </cell>
          <cell r="S1037">
            <v>16.125</v>
          </cell>
          <cell r="T1037">
            <v>17</v>
          </cell>
          <cell r="U1037">
            <v>18.5</v>
          </cell>
          <cell r="V1037" t="str">
            <v>CN</v>
          </cell>
          <cell r="W1037" t="str">
            <v>Non Compliant</v>
          </cell>
          <cell r="X1037" t="str">
            <v xml:space="preserve">http://www.jblpro.com/www/products/installed-sound/control-40-series/control-47hc </v>
          </cell>
          <cell r="Y1037">
            <v>123</v>
          </cell>
        </row>
        <row r="1038">
          <cell r="A1038" t="str">
            <v>CONTROL 47LP</v>
          </cell>
          <cell r="B1038" t="str">
            <v>JBL</v>
          </cell>
          <cell r="C1038" t="str">
            <v>Ceiling Spkr</v>
          </cell>
          <cell r="D1038" t="str">
            <v>CONTROL 47LP</v>
          </cell>
          <cell r="E1038" t="str">
            <v>JBL018</v>
          </cell>
          <cell r="H1038" t="str">
            <v>PREMIUM 6.5" LOW-PROFILE CEILING SPKR W RBI</v>
          </cell>
          <cell r="I1038" t="str">
            <v>Control 47LP - Premium Low-Profile Two-way Coaxial Ceiling Speaker with Extremely Consistent 120° Broadband Coverage featuring JBL's Radiation Boundary Integrator® (RBI™) Technology, 6.5" (165mm) woofer and 1" (25mm) tweeter, 68Hz - 20kHz frequency range, 75W cont. pink noise (150W program) power handling (100hr), 91 dB sensitivity, 60W 70V/100V multi-tap transformer with 8Ω direct, slim/short design at 5.6" (142mm) deep for use in spaces with restricted/shallow mounting depths, integrated backcan, white (RAL9016). Includes: C-Ring support backing plate, two tile support rails, cutout template (Priced as each; sold in pairs)</v>
          </cell>
          <cell r="J1038">
            <v>285</v>
          </cell>
          <cell r="K1038">
            <v>285</v>
          </cell>
          <cell r="L1038">
            <v>210.04</v>
          </cell>
          <cell r="M1038">
            <v>199.53799999999998</v>
          </cell>
          <cell r="N1038">
            <v>189.036</v>
          </cell>
          <cell r="O1038">
            <v>2</v>
          </cell>
          <cell r="P1038">
            <v>50036904940</v>
          </cell>
          <cell r="R1038">
            <v>16</v>
          </cell>
          <cell r="S1038">
            <v>15</v>
          </cell>
          <cell r="T1038">
            <v>19</v>
          </cell>
          <cell r="U1038">
            <v>9</v>
          </cell>
          <cell r="V1038" t="str">
            <v>CN</v>
          </cell>
          <cell r="W1038" t="str">
            <v>Non Compliant</v>
          </cell>
          <cell r="X1038" t="str">
            <v xml:space="preserve">http://www.jblpro.com/www/products/installed-sound/control-40-series/control-47lp </v>
          </cell>
          <cell r="Y1038">
            <v>124</v>
          </cell>
        </row>
        <row r="1039">
          <cell r="A1039" t="str">
            <v>MTC-42MR</v>
          </cell>
          <cell r="B1039" t="str">
            <v>JBL</v>
          </cell>
          <cell r="C1039" t="str">
            <v>Accessory</v>
          </cell>
          <cell r="D1039" t="str">
            <v>MTC-42MR</v>
          </cell>
          <cell r="E1039" t="str">
            <v>JBL018</v>
          </cell>
          <cell r="H1039" t="str">
            <v>MUD-RING BRACKET FOR C42 (1=6 PCS)</v>
          </cell>
          <cell r="I1039" t="str">
            <v>MTC-42MR - Mud Ring Construction Bracket, for use with Control 42C (priced as pack containing 6 pcs)</v>
          </cell>
          <cell r="J1039">
            <v>210</v>
          </cell>
          <cell r="K1039">
            <v>210</v>
          </cell>
          <cell r="L1039">
            <v>123.65</v>
          </cell>
          <cell r="P1039">
            <v>691991300721</v>
          </cell>
          <cell r="R1039">
            <v>2.25</v>
          </cell>
          <cell r="S1039">
            <v>15</v>
          </cell>
          <cell r="T1039">
            <v>24</v>
          </cell>
          <cell r="U1039">
            <v>6</v>
          </cell>
          <cell r="V1039" t="str">
            <v>CN</v>
          </cell>
          <cell r="W1039" t="str">
            <v>Non Compliant</v>
          </cell>
          <cell r="X1039" t="str">
            <v xml:space="preserve">http://www.jblpro.com/ProductAttachments/mtc-mr.pdf </v>
          </cell>
          <cell r="Y1039">
            <v>125</v>
          </cell>
        </row>
        <row r="1040">
          <cell r="A1040" t="str">
            <v>MTC-42NC</v>
          </cell>
          <cell r="B1040" t="str">
            <v>JBL</v>
          </cell>
          <cell r="C1040" t="str">
            <v>Accessory</v>
          </cell>
          <cell r="D1040" t="str">
            <v>MTC-42NC</v>
          </cell>
          <cell r="E1040" t="str">
            <v>JBL018</v>
          </cell>
          <cell r="H1040" t="str">
            <v>NEW CONSTRUCTION BRACKET FOR C42 (1=6 PCS)</v>
          </cell>
          <cell r="I1040" t="str">
            <v>MTC-42NC - New Construction Bracket, for use with Control 42C (priced as pack containing 6 pcs)</v>
          </cell>
          <cell r="J1040">
            <v>165</v>
          </cell>
          <cell r="K1040">
            <v>165</v>
          </cell>
          <cell r="L1040">
            <v>97.02</v>
          </cell>
          <cell r="P1040">
            <v>691991300738</v>
          </cell>
          <cell r="R1040">
            <v>41.8</v>
          </cell>
          <cell r="S1040">
            <v>15</v>
          </cell>
          <cell r="T1040">
            <v>24</v>
          </cell>
          <cell r="U1040">
            <v>1</v>
          </cell>
          <cell r="V1040" t="str">
            <v>TW</v>
          </cell>
          <cell r="W1040" t="str">
            <v>Non Compliant</v>
          </cell>
          <cell r="X1040" t="str">
            <v xml:space="preserve">http://www.jblpro.com/ProductAttachments/mtc-nc.pdf </v>
          </cell>
          <cell r="Y1040">
            <v>126</v>
          </cell>
        </row>
        <row r="1041">
          <cell r="A1041" t="str">
            <v>MTC-47MR</v>
          </cell>
          <cell r="B1041" t="str">
            <v>JBL</v>
          </cell>
          <cell r="C1041" t="str">
            <v>Accessory</v>
          </cell>
          <cell r="D1041" t="str">
            <v>MTC-47MR</v>
          </cell>
          <cell r="E1041" t="str">
            <v>JBL018</v>
          </cell>
          <cell r="H1041" t="str">
            <v>MUD-RING BRACKET FOR C47C/T &amp; C47LP (1=6 PCS)</v>
          </cell>
          <cell r="I1041" t="str">
            <v>MTC-47MR - Mud Ring Construction Bracket, for use with Control 47C/T &amp; Control 47LP (priced as pack containing 6 pcs)</v>
          </cell>
          <cell r="J1041">
            <v>360</v>
          </cell>
          <cell r="K1041">
            <v>360</v>
          </cell>
          <cell r="L1041">
            <v>213.69</v>
          </cell>
          <cell r="P1041">
            <v>691991300745</v>
          </cell>
          <cell r="R1041">
            <v>7.3</v>
          </cell>
          <cell r="S1041">
            <v>24</v>
          </cell>
          <cell r="T1041">
            <v>14.25</v>
          </cell>
          <cell r="U1041">
            <v>3.75</v>
          </cell>
          <cell r="V1041" t="str">
            <v>TW</v>
          </cell>
          <cell r="W1041" t="str">
            <v>Non Compliant</v>
          </cell>
          <cell r="X1041" t="str">
            <v xml:space="preserve">http://www.jblpro.com/ProductAttachments/mtc-mr.pdf </v>
          </cell>
          <cell r="Y1041">
            <v>127</v>
          </cell>
        </row>
        <row r="1042">
          <cell r="A1042" t="str">
            <v>MTC-47NC</v>
          </cell>
          <cell r="B1042" t="str">
            <v>JBL</v>
          </cell>
          <cell r="C1042" t="str">
            <v>Accessory</v>
          </cell>
          <cell r="D1042" t="str">
            <v>MTC-47NC</v>
          </cell>
          <cell r="E1042" t="str">
            <v>JBL018</v>
          </cell>
          <cell r="H1042" t="str">
            <v>NEW CONSTRUCTION BRKT FOR C47C/T &amp; C47LP (1=6 PCS)</v>
          </cell>
          <cell r="I1042" t="str">
            <v>MTC-47NC - New Construction Bracket, for use with Control 47C/T &amp; Control 47LP (priced as pack containing 6 pcs)</v>
          </cell>
          <cell r="J1042">
            <v>260</v>
          </cell>
          <cell r="K1042">
            <v>260</v>
          </cell>
          <cell r="L1042">
            <v>154.52000000000001</v>
          </cell>
          <cell r="P1042">
            <v>691991300752</v>
          </cell>
          <cell r="R1042">
            <v>5.2</v>
          </cell>
          <cell r="S1042">
            <v>24</v>
          </cell>
          <cell r="T1042">
            <v>15</v>
          </cell>
          <cell r="U1042">
            <v>1</v>
          </cell>
          <cell r="V1042" t="str">
            <v>TW</v>
          </cell>
          <cell r="W1042" t="str">
            <v>Non Compliant</v>
          </cell>
          <cell r="X1042" t="str">
            <v xml:space="preserve">http://www.jblpro.com/ProductAttachments/mtc-nc.pdf </v>
          </cell>
          <cell r="Y1042">
            <v>128</v>
          </cell>
        </row>
        <row r="1043">
          <cell r="A1043" t="str">
            <v>COMMERCIAL CEILING:
200 Series Medium-Format Ceiling Speakers</v>
          </cell>
          <cell r="B1043" t="str">
            <v>JBL</v>
          </cell>
          <cell r="V1043" t="str">
            <v>CN</v>
          </cell>
          <cell r="W1043" t="str">
            <v>Non Compliant</v>
          </cell>
          <cell r="Y1043">
            <v>129</v>
          </cell>
        </row>
        <row r="1044">
          <cell r="A1044" t="str">
            <v>CONTROL 226C/T</v>
          </cell>
          <cell r="B1044" t="str">
            <v>JBL</v>
          </cell>
          <cell r="C1044" t="str">
            <v>Ceiling Speaker</v>
          </cell>
          <cell r="D1044" t="str">
            <v>CONTROL 226C/T</v>
          </cell>
          <cell r="E1044" t="str">
            <v>JBL018</v>
          </cell>
          <cell r="H1044" t="str">
            <v>6.5" 2-WAY COAXIAL CEILING LOUDSPEAKER</v>
          </cell>
          <cell r="I1044" t="str">
            <v>Control 226C/T - All-in-One Premium in-ceiling Professional Coaxial Loudspeaker with Consistent 120° broadband pattern control for exceptional coverage, 6.5” (165mm) Kevlar-reinforced LF and 1" (25mm) Titanium Compression Driver, 150W Cont. Pink Noise (600W Peak) Power Capacity (2hr), 47Hz - 19kHz Frequency Range, 68W 70V/100V multi-tap Transformer with 8Ω direct, 90dB Sensitivity, 13" (330mm) round baffle x 9.7" (246mm) Depth, Includes C-Ring and Tile Rails (Priced as each; sold in pairs)</v>
          </cell>
          <cell r="J1044">
            <v>410</v>
          </cell>
          <cell r="K1044">
            <v>410</v>
          </cell>
          <cell r="L1044">
            <v>307.41000000000003</v>
          </cell>
          <cell r="M1044">
            <v>292.03950000000003</v>
          </cell>
          <cell r="N1044">
            <v>276.66900000000004</v>
          </cell>
          <cell r="O1044">
            <v>2</v>
          </cell>
          <cell r="P1044">
            <v>50036905107</v>
          </cell>
          <cell r="R1044">
            <v>25</v>
          </cell>
          <cell r="S1044">
            <v>15.5</v>
          </cell>
          <cell r="T1044">
            <v>7</v>
          </cell>
          <cell r="U1044">
            <v>8.5</v>
          </cell>
          <cell r="V1044" t="str">
            <v>CN</v>
          </cell>
          <cell r="W1044" t="str">
            <v>Non Compliant</v>
          </cell>
          <cell r="X1044" t="str">
            <v xml:space="preserve">http://www.jblpro.com/www/products/installed-sound/control-200-series/control-226c-t </v>
          </cell>
          <cell r="Y1044">
            <v>130</v>
          </cell>
        </row>
        <row r="1045">
          <cell r="A1045" t="str">
            <v>CONTROL 227C</v>
          </cell>
          <cell r="B1045" t="str">
            <v>JBL</v>
          </cell>
          <cell r="C1045" t="str">
            <v>Ceiling Speaker</v>
          </cell>
          <cell r="D1045" t="str">
            <v>CONTROL 227C</v>
          </cell>
          <cell r="E1045" t="str">
            <v>JBL018</v>
          </cell>
          <cell r="H1045" t="str">
            <v>6.5" 2-WAY CEILING SPK FOR USE W PRE-INSTALL BACKCAN</v>
          </cell>
          <cell r="I1045" t="str">
            <v>Control 227C - Premium in-ceiling Professional Coaxial Loudspeaker for Use with Pre-Install Backcan, with Consistent 120° broadband pattern control for exceptional coverage, 6.5” (165mm) Kevlar-reinforced LF and 1" (25mm) Titanium Compression Driver for use with Pre-Install Backcan, 150W Cont. Pink Noise (600W Peak) Power Capacity (2hr), 43Hz - 19kHz Frequency Range, Nominal Impedance 8Ω, 90dB Sensitivity, 12" (305mm) round baffle x 5.8" (147mm) Depth, Includes pre-attached Ported baffle (Priced &amp; sold as each)</v>
          </cell>
          <cell r="J1045">
            <v>335</v>
          </cell>
          <cell r="K1045">
            <v>335</v>
          </cell>
          <cell r="L1045">
            <v>245.78</v>
          </cell>
          <cell r="M1045">
            <v>233.49099999999999</v>
          </cell>
          <cell r="N1045">
            <v>221.202</v>
          </cell>
          <cell r="P1045">
            <v>50036905114</v>
          </cell>
          <cell r="R1045">
            <v>12.2</v>
          </cell>
          <cell r="S1045">
            <v>15.5</v>
          </cell>
          <cell r="T1045">
            <v>15.5</v>
          </cell>
          <cell r="U1045">
            <v>10</v>
          </cell>
          <cell r="V1045" t="str">
            <v>CN</v>
          </cell>
          <cell r="W1045" t="str">
            <v>Non Compliant</v>
          </cell>
          <cell r="X1045" t="str">
            <v xml:space="preserve">http://www.jblpro.com/www/products/installed-sound/control-200-series/control-227c </v>
          </cell>
          <cell r="Y1045">
            <v>131</v>
          </cell>
        </row>
        <row r="1046">
          <cell r="A1046" t="str">
            <v>CONTROL 227CT</v>
          </cell>
          <cell r="B1046" t="str">
            <v>JBL</v>
          </cell>
          <cell r="C1046" t="str">
            <v>Ceiling Speaker</v>
          </cell>
          <cell r="D1046" t="str">
            <v>CONTROL 227CT</v>
          </cell>
          <cell r="E1046" t="str">
            <v>JBL018</v>
          </cell>
          <cell r="H1046" t="str">
            <v>6.5" 2-WAY CEILING SPK W TRANSFORMER FOR USE W PRE-INSTALL BACKCAN</v>
          </cell>
          <cell r="I1046" t="str">
            <v>Control 227CT - Control 227C (for Use with Pre-Install Backcan) with Pre-Attached 68 Watt 70V/100V Multi-Tap Transformer, Premium in-ceiling Professional Coaxial Loudspeaker with Consistent 120° broadband pattern control for exceptional coverage, 6.5” (165mm) Kevlar-reinforced LF and 1" (25mm) Titanium Compression Driver for use with Pre-Install Backcan, 150W Cont. Pink Noise (600W Peak) Power Capacity (2hr), 43Hz - 19kHz Frequency Range, 120° conical coverage, 90dB Sensitivity, 12" (305mm) round baffle x 5.8" (147mm) Depth, Includes pre-attached Ported baffle (Priced &amp; sold as each)</v>
          </cell>
          <cell r="J1046">
            <v>370</v>
          </cell>
          <cell r="K1046">
            <v>370</v>
          </cell>
          <cell r="L1046">
            <v>276.39</v>
          </cell>
          <cell r="M1046">
            <v>262.57049999999998</v>
          </cell>
          <cell r="N1046">
            <v>248.751</v>
          </cell>
          <cell r="P1046">
            <v>50036905121</v>
          </cell>
          <cell r="R1046">
            <v>14.65</v>
          </cell>
          <cell r="S1046">
            <v>16</v>
          </cell>
          <cell r="T1046">
            <v>16</v>
          </cell>
          <cell r="U1046">
            <v>10</v>
          </cell>
          <cell r="V1046" t="str">
            <v>CN</v>
          </cell>
          <cell r="W1046" t="str">
            <v>Non Compliant</v>
          </cell>
          <cell r="X1046" t="str">
            <v xml:space="preserve">http://www.jblpro.com/www/products/installed-sound/control-200-series/control-227ct </v>
          </cell>
          <cell r="Y1046">
            <v>132</v>
          </cell>
        </row>
        <row r="1047">
          <cell r="A1047" t="str">
            <v>MTC-200BB6</v>
          </cell>
          <cell r="B1047" t="str">
            <v>JBL</v>
          </cell>
          <cell r="C1047" t="str">
            <v>Accessory</v>
          </cell>
          <cell r="D1047" t="str">
            <v>MTC-200BB6</v>
          </cell>
          <cell r="E1047" t="str">
            <v>JBL018</v>
          </cell>
          <cell r="H1047" t="str">
            <v>CYLINDRICAL BACKCAN FOR CONTROL 227C/CT</v>
          </cell>
          <cell r="I1047" t="str">
            <v>MTC-200BB6  - Premium 0.5 Cubic Foot Cylindrical Backcan for Control 227C &amp; CT, Extra-thick 16 gauge metal, Lined with 12 mm (1/2 in) thick MDF to eliminate resonances and to provide extra bass response, Knockouts on top and side, 13.3" (337mm) Dia x 8.1" (206mm) deep, UL Listed, Includes Metal screws (Priced &amp; sold as each)</v>
          </cell>
          <cell r="J1047">
            <v>115</v>
          </cell>
          <cell r="K1047">
            <v>115</v>
          </cell>
          <cell r="L1047">
            <v>66.47</v>
          </cell>
          <cell r="M1047">
            <v>63.146499999999996</v>
          </cell>
          <cell r="N1047">
            <v>59.823</v>
          </cell>
          <cell r="P1047">
            <v>691991300103</v>
          </cell>
          <cell r="R1047">
            <v>9.3000000000000007</v>
          </cell>
          <cell r="S1047">
            <v>14</v>
          </cell>
          <cell r="T1047">
            <v>14</v>
          </cell>
          <cell r="U1047">
            <v>10</v>
          </cell>
          <cell r="V1047" t="str">
            <v>CN</v>
          </cell>
          <cell r="W1047" t="str">
            <v>Non Compliant</v>
          </cell>
          <cell r="X1047" t="str">
            <v xml:space="preserve">http://www.jblpro.com/www/products/installed-sound/control-200-series/mtc-200bb6 </v>
          </cell>
          <cell r="Y1047">
            <v>133</v>
          </cell>
        </row>
        <row r="1048">
          <cell r="A1048" t="str">
            <v>MTC-RG6/8</v>
          </cell>
          <cell r="B1048" t="str">
            <v>JBL</v>
          </cell>
          <cell r="C1048" t="str">
            <v>Accessory</v>
          </cell>
          <cell r="D1048" t="str">
            <v>MTC-RG6/8</v>
          </cell>
          <cell r="E1048" t="str">
            <v>JBL018</v>
          </cell>
          <cell r="H1048" t="str">
            <v>ROUND GRILLE FOR CONTROL 200 &amp; 300 SERIES</v>
          </cell>
          <cell r="I1048" t="str">
            <v>MTC-RG6/8 - (Previously MTC-300RG8) Round Grille for Control 200 &amp; 300 Series, Rugged 19 gauge steel construction, Sculpted Design, Zinc plating for rust and scratch resistance, Powder coat final finish, Can be painted, 13.6” (345mm) Dia x 0.64” (16.4mm) Deep, White (RAL9016), Includes Machine Screws &amp; washers (Priced &amp; sold as each)</v>
          </cell>
          <cell r="J1048">
            <v>55</v>
          </cell>
          <cell r="K1048">
            <v>55</v>
          </cell>
          <cell r="L1048">
            <v>29.87</v>
          </cell>
          <cell r="O1048">
            <v>1</v>
          </cell>
          <cell r="P1048">
            <v>50036904780</v>
          </cell>
          <cell r="R1048">
            <v>1.75</v>
          </cell>
          <cell r="S1048">
            <v>2</v>
          </cell>
          <cell r="T1048">
            <v>15</v>
          </cell>
          <cell r="U1048">
            <v>15</v>
          </cell>
          <cell r="V1048" t="str">
            <v>TW</v>
          </cell>
          <cell r="W1048" t="str">
            <v>Non Compliant</v>
          </cell>
          <cell r="X1048" t="str">
            <v xml:space="preserve">http://www.jblpro.com/www/products/installed-sound/control-200-series/mtc-rg6-8 </v>
          </cell>
          <cell r="Y1048">
            <v>134</v>
          </cell>
        </row>
        <row r="1049">
          <cell r="A1049" t="str">
            <v>MTC-SG6/8</v>
          </cell>
          <cell r="B1049" t="str">
            <v>JBL</v>
          </cell>
          <cell r="C1049" t="str">
            <v>Accessory</v>
          </cell>
          <cell r="D1049" t="str">
            <v>MTC-SG6/8</v>
          </cell>
          <cell r="E1049" t="str">
            <v>JBL018</v>
          </cell>
          <cell r="H1049" t="str">
            <v>SQUARE GRILLE FOR CONTROL 200 &amp; 300 SERIES</v>
          </cell>
          <cell r="I1049" t="str">
            <v>MTC-SG6/8 - Square Grille for Control 328C/CT &amp; Control 227C/CT Ceiling Speakers, Rugged 19 gauge steel construction, Sculpted Design, Zinc plating for rust and scratch resistance, Powder coat final finish, Can be painted, 13.4" x 13/4" (340 x 340mm) x 0.4" (10mm) Deep, White (RAL9016), Includes Machine Screws &amp; washers (Priced &amp; sold as each)</v>
          </cell>
          <cell r="J1049">
            <v>80</v>
          </cell>
          <cell r="K1049">
            <v>80</v>
          </cell>
          <cell r="L1049">
            <v>47.52</v>
          </cell>
          <cell r="O1049">
            <v>1</v>
          </cell>
          <cell r="P1049">
            <v>691991300097</v>
          </cell>
          <cell r="R1049">
            <v>2.25</v>
          </cell>
          <cell r="S1049">
            <v>1</v>
          </cell>
          <cell r="T1049">
            <v>15</v>
          </cell>
          <cell r="U1049">
            <v>15</v>
          </cell>
          <cell r="V1049" t="str">
            <v>TW</v>
          </cell>
          <cell r="W1049" t="str">
            <v>Non Compliant</v>
          </cell>
          <cell r="X1049" t="str">
            <v xml:space="preserve">http://www.jblpro.com/www/products/installed-sound/control-200-series/mtc-sg6-8 </v>
          </cell>
          <cell r="Y1049">
            <v>135</v>
          </cell>
        </row>
        <row r="1050">
          <cell r="A1050" t="str">
            <v>MTC-TB6/8</v>
          </cell>
          <cell r="B1050" t="str">
            <v>JBL</v>
          </cell>
          <cell r="C1050" t="str">
            <v>Accessory</v>
          </cell>
          <cell r="D1050" t="str">
            <v>MTC-TB6/8</v>
          </cell>
          <cell r="E1050" t="str">
            <v>JBL018</v>
          </cell>
          <cell r="H1050" t="str">
            <v>TILE-BRIDGE FOR CONTROL 200 &amp; 300 SERIES</v>
          </cell>
          <cell r="I1050" t="str">
            <v>MTC-TB6/8 - Tile Bridge for Control 328C/CT and Control 227C/CT Ceiling Speakers, Robust 18-gauge steel construction, Over-The-Grid design reduces sound transmission to ceiling grid, 25.4” (646mm) Length x 16.25” (413mm) Width (Priced as each; sold in pack of 6pcs)</v>
          </cell>
          <cell r="J1050">
            <v>50</v>
          </cell>
          <cell r="K1050">
            <v>50</v>
          </cell>
          <cell r="L1050">
            <v>27.23</v>
          </cell>
          <cell r="O1050">
            <v>6</v>
          </cell>
          <cell r="P1050">
            <v>691991300080</v>
          </cell>
          <cell r="R1050">
            <v>6</v>
          </cell>
          <cell r="S1050">
            <v>18.75</v>
          </cell>
          <cell r="T1050">
            <v>29</v>
          </cell>
          <cell r="U1050">
            <v>2.75</v>
          </cell>
          <cell r="V1050" t="str">
            <v>CN</v>
          </cell>
          <cell r="W1050" t="str">
            <v>Non Compliant</v>
          </cell>
          <cell r="X1050" t="str">
            <v xml:space="preserve">http://www.jblpro.com/www/products/installed-sound/control-200-series/mtc-tb6-8 </v>
          </cell>
          <cell r="Y1050">
            <v>136</v>
          </cell>
        </row>
        <row r="1051">
          <cell r="A1051" t="str">
            <v>COMMERCIAL CEILING:
300 Series Large-Format Ceiling Speakers</v>
          </cell>
          <cell r="B1051" t="str">
            <v>JBL</v>
          </cell>
          <cell r="V1051" t="str">
            <v>CN</v>
          </cell>
          <cell r="W1051" t="str">
            <v>Non Compliant</v>
          </cell>
          <cell r="Y1051">
            <v>137</v>
          </cell>
        </row>
        <row r="1052">
          <cell r="A1052" t="str">
            <v>CONTROL 312CS</v>
          </cell>
          <cell r="B1052" t="str">
            <v>JBL</v>
          </cell>
          <cell r="C1052" t="str">
            <v>Ceiling Speaker</v>
          </cell>
          <cell r="D1052" t="str">
            <v>CONTROL 312CS</v>
          </cell>
          <cell r="E1052" t="str">
            <v>JBL018</v>
          </cell>
          <cell r="H1052" t="str">
            <v>12" HIGH OUTPUT IN-CEILING SUBWOOFER</v>
          </cell>
          <cell r="I1052" t="str">
            <v>Control 312CS - Premium High-Output In-Ceiling Subwoofer Loudspeaker suitable for any fullrange loudspeaker system that requires extended bass response, 12" (300mm) Kevlar-reinforced woofer, 400W Cont. Pink Noise (1600W Peak) Power Capacity (2hr), 30Hz - 4.5kHz Frequency Range, Nominal Impedance 8Ω, 93dB Sensitivity, 14.4" x 14.4" (366 x 366mm) Ported Metal Baffle with premounted Driver (Priced &amp; sold as each)</v>
          </cell>
          <cell r="J1052">
            <v>600</v>
          </cell>
          <cell r="K1052">
            <v>600</v>
          </cell>
          <cell r="L1052">
            <v>447.89</v>
          </cell>
          <cell r="M1052">
            <v>425.49549999999999</v>
          </cell>
          <cell r="N1052">
            <v>403.101</v>
          </cell>
          <cell r="P1052">
            <v>50036905138</v>
          </cell>
          <cell r="R1052">
            <v>23</v>
          </cell>
          <cell r="S1052">
            <v>18</v>
          </cell>
          <cell r="T1052">
            <v>18</v>
          </cell>
          <cell r="U1052">
            <v>13</v>
          </cell>
          <cell r="V1052" t="str">
            <v>CN</v>
          </cell>
          <cell r="W1052" t="str">
            <v>Non Compliant</v>
          </cell>
          <cell r="X1052" t="str">
            <v xml:space="preserve">http://www.jblpro.com/www/products/installed-sound/control-300-series/control-312cs </v>
          </cell>
          <cell r="Y1052">
            <v>138</v>
          </cell>
        </row>
        <row r="1053">
          <cell r="A1053" t="str">
            <v>CONTROL 321C</v>
          </cell>
          <cell r="B1053" t="str">
            <v>JBL</v>
          </cell>
          <cell r="C1053" t="str">
            <v>Ceiling Speaker</v>
          </cell>
          <cell r="D1053" t="str">
            <v>CONTROL 321C</v>
          </cell>
          <cell r="E1053" t="str">
            <v>JBL018</v>
          </cell>
          <cell r="H1053" t="str">
            <v>12" COAXIAL 2-WAY CEILING LOUDSPEAKER</v>
          </cell>
          <cell r="I1053" t="str">
            <v>Control 321C - Premium in-ceiling Professional 2-way coaxial Loudspeaker with Consistent 90° broadband pattern control, 12” (300mm) Kevlar-reinforced LF and 1" (25mm) Compression Driver, 250W Cont. Pink Noise (1000W Peak) Power Capacity (2hr), 34Hz - 18kHz Frequency Range, Nominal Impedance 5.6Ω, 94dB Sensitivity, 14.4" x 14.4" (366 x 366mm) Ported Metal Baffle with premounted Driver (Priced &amp; sold as each)</v>
          </cell>
          <cell r="J1053">
            <v>576.11</v>
          </cell>
          <cell r="K1053">
            <v>469</v>
          </cell>
          <cell r="L1053">
            <v>348.22</v>
          </cell>
          <cell r="M1053">
            <v>330.80900000000003</v>
          </cell>
          <cell r="N1053">
            <v>313.39800000000002</v>
          </cell>
          <cell r="P1053">
            <v>50036905145</v>
          </cell>
          <cell r="R1053">
            <v>19.600000000000001</v>
          </cell>
          <cell r="S1053">
            <v>17.5</v>
          </cell>
          <cell r="T1053">
            <v>18</v>
          </cell>
          <cell r="U1053">
            <v>12</v>
          </cell>
          <cell r="V1053" t="str">
            <v>MX</v>
          </cell>
          <cell r="W1053" t="str">
            <v>Non Compliant</v>
          </cell>
          <cell r="X1053" t="str">
            <v xml:space="preserve">http://www.jblpro.com/www/products/installed-sound/control-300-series/control-321c </v>
          </cell>
          <cell r="Y1053">
            <v>139</v>
          </cell>
        </row>
        <row r="1054">
          <cell r="A1054" t="str">
            <v>CONTROL 321CT</v>
          </cell>
          <cell r="B1054" t="str">
            <v>JBL</v>
          </cell>
          <cell r="C1054" t="str">
            <v>Ceiling Speaker</v>
          </cell>
          <cell r="D1054" t="str">
            <v>CONTROL 321CT</v>
          </cell>
          <cell r="E1054" t="str">
            <v>JBL018</v>
          </cell>
          <cell r="H1054" t="str">
            <v>12" COAXIAL 2-WAY CEILING SPK W TRANSFORMER</v>
          </cell>
          <cell r="I1054" t="str">
            <v>Control 321CT - Control 321C with Pre-Attached 68 Watt 70V/100V Multi-Tap Transformer, Premium in-ceiling Professional 2-way coaxial Loudspeaker with Consistent 90° broadband pattern control, 12” (300mm) Kevlar-reinforced LF and 1" (25mm) Compression Driver, 250W Cont. Pink Noise (1000W Peak) Power Capacity (2hr), 34Hz - 18kHz Frequency Range, 94dB Sensitivity, 14.4" x 14.4" (366 x 366mm) Ported Metal Baffle with premounted Driver (Priced &amp; sold as each)</v>
          </cell>
          <cell r="J1054">
            <v>633.87</v>
          </cell>
          <cell r="K1054">
            <v>509</v>
          </cell>
          <cell r="L1054">
            <v>381.24</v>
          </cell>
          <cell r="M1054">
            <v>362.178</v>
          </cell>
          <cell r="N1054">
            <v>343.11600000000004</v>
          </cell>
          <cell r="P1054">
            <v>50036904070</v>
          </cell>
          <cell r="R1054">
            <v>21.75</v>
          </cell>
          <cell r="S1054">
            <v>17.5</v>
          </cell>
          <cell r="T1054">
            <v>17.5</v>
          </cell>
          <cell r="U1054">
            <v>12</v>
          </cell>
          <cell r="V1054" t="str">
            <v>MX</v>
          </cell>
          <cell r="W1054" t="str">
            <v>Non Compliant</v>
          </cell>
          <cell r="X1054" t="str">
            <v xml:space="preserve">http://www.jblpro.com/www/products/installed-sound/control-300-series/control-321ct </v>
          </cell>
          <cell r="Y1054">
            <v>140</v>
          </cell>
        </row>
        <row r="1055">
          <cell r="A1055" t="str">
            <v>CONTROL 322C</v>
          </cell>
          <cell r="B1055" t="str">
            <v>JBL</v>
          </cell>
          <cell r="C1055" t="str">
            <v>Ceiling Speaker</v>
          </cell>
          <cell r="D1055" t="str">
            <v>CONTROL 322C</v>
          </cell>
          <cell r="E1055" t="str">
            <v>JBL018</v>
          </cell>
          <cell r="H1055" t="str">
            <v>12" HI-OUTPUT COAXIAL 2-WAY CEILING LOUDSPEAKER</v>
          </cell>
          <cell r="I1055" t="str">
            <v>Control 322C - Premium High Output 2-way coaxial Ceiling Loudspeaker with Consistent 90° broadband pattern control, 12” (300mm) Kevlar-reinforced LF and 1.5" (37mm) Compression Driver (2407H), 400W Cont. Pink Noise (1600W Peak) Power Capacity (2hr), 32Hz - 20kHz Frequency Range, Nominal Impedance 8Ω, 95dB Sensitivity, 14.4" x 14.4" (366 x 366mm) Ported Metal Baffle with premounted Driver (Priced &amp; sold as each)</v>
          </cell>
          <cell r="J1055">
            <v>838</v>
          </cell>
          <cell r="K1055">
            <v>675</v>
          </cell>
          <cell r="L1055">
            <v>505.37</v>
          </cell>
          <cell r="M1055">
            <v>480.10149999999999</v>
          </cell>
          <cell r="N1055">
            <v>454.83300000000003</v>
          </cell>
          <cell r="P1055">
            <v>50036905152</v>
          </cell>
          <cell r="R1055">
            <v>24</v>
          </cell>
          <cell r="S1055">
            <v>17</v>
          </cell>
          <cell r="T1055">
            <v>17</v>
          </cell>
          <cell r="U1055">
            <v>12</v>
          </cell>
          <cell r="V1055" t="str">
            <v>MX</v>
          </cell>
          <cell r="W1055" t="str">
            <v>Non Compliant</v>
          </cell>
          <cell r="X1055" t="str">
            <v xml:space="preserve">http://www.jblpro.com/www/products/installed-sound/control-300-series/control-322c </v>
          </cell>
          <cell r="Y1055">
            <v>141</v>
          </cell>
        </row>
        <row r="1056">
          <cell r="A1056" t="str">
            <v>CONTROL 322CT</v>
          </cell>
          <cell r="B1056" t="str">
            <v>JBL</v>
          </cell>
          <cell r="C1056" t="str">
            <v>Ceiling Speaker</v>
          </cell>
          <cell r="D1056" t="str">
            <v>CONTROL 322CT</v>
          </cell>
          <cell r="E1056" t="str">
            <v>JBL018</v>
          </cell>
          <cell r="H1056" t="str">
            <v>12" HI-OUTPUT COAX 2-WAY CEILING SPK W TRANSFORMER</v>
          </cell>
          <cell r="I1056" t="str">
            <v>Control 322CT - Control 322C with pre-attached 100 Watt 70V/100V Multi-Tap Transformer,   Premium High Output 2-way coaxial Ceiling Loudspeaker with Consistent 90° broadband pattern control, 12” (300mm) Kevlar-reinforced LF and 1.5" (37mm) Compression Driver (2407H), 400W Cont. Pink Noise (1600W Peak) Power Capacity (2hr), 32Hz - 20kHz Frequency Range, 95dB Sensitivity, 14.4" x 14.4" (366 x 366mm) Ported Metal Baffle with premounted Driver (Priced &amp; sold as each)</v>
          </cell>
          <cell r="J1056">
            <v>910.52</v>
          </cell>
          <cell r="K1056">
            <v>735</v>
          </cell>
          <cell r="L1056">
            <v>549.07000000000005</v>
          </cell>
          <cell r="M1056">
            <v>521.61649999999997</v>
          </cell>
          <cell r="N1056">
            <v>494.16300000000007</v>
          </cell>
          <cell r="P1056">
            <v>50036905169</v>
          </cell>
          <cell r="R1056">
            <v>26.15</v>
          </cell>
          <cell r="S1056">
            <v>18</v>
          </cell>
          <cell r="T1056">
            <v>18</v>
          </cell>
          <cell r="U1056">
            <v>13</v>
          </cell>
          <cell r="V1056" t="str">
            <v>MX</v>
          </cell>
          <cell r="W1056" t="str">
            <v>Non Compliant</v>
          </cell>
          <cell r="X1056" t="str">
            <v xml:space="preserve">http://www.jblpro.com/www/products/installed-sound/control-300-series/control-322ct </v>
          </cell>
          <cell r="Y1056">
            <v>142</v>
          </cell>
        </row>
        <row r="1057">
          <cell r="A1057" t="str">
            <v>CONTROL 328C</v>
          </cell>
          <cell r="B1057" t="str">
            <v>JBL</v>
          </cell>
          <cell r="C1057" t="str">
            <v>Ceiling Speaker</v>
          </cell>
          <cell r="D1057" t="str">
            <v>CONTROL 328C</v>
          </cell>
          <cell r="E1057" t="str">
            <v>JBL018</v>
          </cell>
          <cell r="H1057" t="str">
            <v>8" COAXIAL 2-WAY CEILING LOUDSPEAKER</v>
          </cell>
          <cell r="I1057" t="str">
            <v>Control 328C - Premium in-ceiling 2-way coaxial Loudspeaker with Consistent 120° broadband pattern control, 8” (200mm) Kevlar-reinforced LF and 1" (25mm) Compression Driver (2412H), 250W Cont. Pink Noise (1000W Peak) Power Capacity (2hr), 45Hz - 18kHz Frequency Range, Nominal Impedance 8Ω, Shaped mounting baffle provides the pattern control of a 12" (300 mm) horn, 93dB Sensitivity, 12" (305mm) Dia round Ported Metal Baffle with premounted Driver, 6.3" (160mm) Deep (Priced &amp; sold as each)</v>
          </cell>
          <cell r="J1057">
            <v>467.35</v>
          </cell>
          <cell r="K1057">
            <v>375</v>
          </cell>
          <cell r="L1057">
            <v>282.02</v>
          </cell>
          <cell r="M1057">
            <v>267.91899999999998</v>
          </cell>
          <cell r="N1057">
            <v>253.81799999999998</v>
          </cell>
          <cell r="P1057">
            <v>50036905176</v>
          </cell>
          <cell r="R1057">
            <v>14.75</v>
          </cell>
          <cell r="S1057">
            <v>15</v>
          </cell>
          <cell r="T1057">
            <v>15</v>
          </cell>
          <cell r="U1057">
            <v>12</v>
          </cell>
          <cell r="V1057" t="str">
            <v>MX</v>
          </cell>
          <cell r="W1057" t="str">
            <v>Non Compliant</v>
          </cell>
          <cell r="X1057" t="str">
            <v xml:space="preserve">http://www.jblpro.com/www/products/installed-sound/control-300-series/control-328c </v>
          </cell>
          <cell r="Y1057">
            <v>143</v>
          </cell>
        </row>
        <row r="1058">
          <cell r="A1058" t="str">
            <v>CONTROL 328CT</v>
          </cell>
          <cell r="B1058" t="str">
            <v>JBL</v>
          </cell>
          <cell r="C1058" t="str">
            <v>Ceiling Speaker</v>
          </cell>
          <cell r="D1058" t="str">
            <v>CONTROL 328CT</v>
          </cell>
          <cell r="E1058" t="str">
            <v>JBL018</v>
          </cell>
          <cell r="H1058" t="str">
            <v>8" COAXIAL 2-WAY CEILING SPK W TRANSFORMER</v>
          </cell>
          <cell r="I1058" t="str">
            <v>Control 328CT - Control 328C with pre-attached 68 Watt 70V/100V Multi-Tap Transformer, Premium in-ceiling 2-way coaxial Loudspeaker with Consistent 120° broadband pattern control, 8” (200mm) Kevlar-reinforced LF and 1" (25mm) Compression Driver (2412H), 250W Cont. Pink Noise (1000W Peak) Power Capacity (2hr), 45Hz - 18kHz Frequency Range, Shaped mounting baffle provides the pattern control of a 12" (300 mm) horn, 93dB Sensitivity, 12" (305mm) Dia round Ported Metal Baffle with premounted Driver, 8.6" (218mm) Deep (Priced &amp; sold as each)</v>
          </cell>
          <cell r="J1058">
            <v>525.09</v>
          </cell>
          <cell r="K1058">
            <v>425</v>
          </cell>
          <cell r="L1058">
            <v>317.07</v>
          </cell>
          <cell r="M1058">
            <v>301.2165</v>
          </cell>
          <cell r="N1058">
            <v>285.363</v>
          </cell>
          <cell r="P1058">
            <v>50036905183</v>
          </cell>
          <cell r="R1058">
            <v>17.2</v>
          </cell>
          <cell r="S1058">
            <v>15</v>
          </cell>
          <cell r="T1058">
            <v>15</v>
          </cell>
          <cell r="U1058">
            <v>12</v>
          </cell>
          <cell r="V1058" t="str">
            <v>MX</v>
          </cell>
          <cell r="W1058" t="str">
            <v>Non Compliant</v>
          </cell>
          <cell r="X1058" t="str">
            <v xml:space="preserve">http://www.jblpro.com/www/products/installed-sound/control-300-series/control-328ct </v>
          </cell>
          <cell r="Y1058">
            <v>144</v>
          </cell>
        </row>
        <row r="1059">
          <cell r="A1059" t="str">
            <v>MTC-300BB12</v>
          </cell>
          <cell r="B1059" t="str">
            <v>JBL</v>
          </cell>
          <cell r="C1059" t="str">
            <v>Accessory</v>
          </cell>
          <cell r="D1059" t="str">
            <v>MTC-300BB12</v>
          </cell>
          <cell r="E1059" t="str">
            <v>JBL029</v>
          </cell>
          <cell r="H1059" t="str">
            <v>BACKBOX FOR 12" CONTROL 300 SERIES DRIVERS</v>
          </cell>
          <cell r="I1059" t="str">
            <v>MTC-300BB12 - 3 Cubic Foot Rectangular Backbox for Control 300 Series 12" Drivers, Fits Control 321C, 321CT, 322C, 322CTCT &amp; 312CS, Extra-thick 16 gauge Metal Construction, Lined with 0.5" (12mm) thick MDF to eliminate resonances and to provide extra bass response, Dual mounting system for baffle, Mounting studs for MTC-300T150 70V/100V transformer, 12.6" (324mm) Height x 23.1" (587mm) Width x 19.9" (505mm) Deep, UL Listed, Mounting Screws included (Priced &amp; sold as each)</v>
          </cell>
          <cell r="J1059">
            <v>415</v>
          </cell>
          <cell r="K1059">
            <v>415</v>
          </cell>
          <cell r="L1059">
            <v>247.49</v>
          </cell>
          <cell r="M1059">
            <v>235.1155</v>
          </cell>
          <cell r="N1059">
            <v>222.74100000000001</v>
          </cell>
          <cell r="P1059">
            <v>691991300127</v>
          </cell>
          <cell r="R1059">
            <v>47</v>
          </cell>
          <cell r="S1059">
            <v>27</v>
          </cell>
          <cell r="T1059">
            <v>23</v>
          </cell>
          <cell r="U1059">
            <v>17</v>
          </cell>
          <cell r="V1059" t="str">
            <v>CN</v>
          </cell>
          <cell r="W1059" t="str">
            <v>Non Compliant</v>
          </cell>
          <cell r="X1059" t="str">
            <v xml:space="preserve">http://www.jblpro.com/www/products/installed-sound/control-300-series/mtc-300bb12 </v>
          </cell>
          <cell r="Y1059">
            <v>145</v>
          </cell>
        </row>
        <row r="1060">
          <cell r="A1060" t="str">
            <v>MTC-300BB8</v>
          </cell>
          <cell r="B1060" t="str">
            <v>JBL</v>
          </cell>
          <cell r="C1060" t="str">
            <v>Accessory</v>
          </cell>
          <cell r="D1060" t="str">
            <v>MTC-300BB8</v>
          </cell>
          <cell r="E1060" t="str">
            <v>JBL018</v>
          </cell>
          <cell r="H1060" t="str">
            <v>BACKBOX FOR 8" CONTROL 300 SERIES DRIVERS</v>
          </cell>
          <cell r="I1060" t="str">
            <v>MTC-300BB8 - 1 Cubic Foot Rectangular Backbox for Control 300 Series 8" Drivers, Fits Control 328C/CT, Extra-thick 16 gauge Metal Construction, Top Lined with 0.5" (12mm) thick MDF to eliminate resonances and to provide extra bass response, Knockouts on top and side, 10.6" (268mm) Height x 15" (380mm) Outside Dia, UL Listed, Mounting Screws included (Priced &amp; sold as each)</v>
          </cell>
          <cell r="J1060">
            <v>140</v>
          </cell>
          <cell r="K1060">
            <v>140</v>
          </cell>
          <cell r="L1060">
            <v>82.55</v>
          </cell>
          <cell r="P1060">
            <v>691991300110</v>
          </cell>
          <cell r="R1060">
            <v>14.05</v>
          </cell>
          <cell r="S1060">
            <v>18.5</v>
          </cell>
          <cell r="T1060">
            <v>18</v>
          </cell>
          <cell r="U1060">
            <v>14</v>
          </cell>
          <cell r="V1060" t="str">
            <v>CN</v>
          </cell>
          <cell r="W1060" t="str">
            <v>Non Compliant</v>
          </cell>
          <cell r="X1060" t="str">
            <v xml:space="preserve">http://www.jblpro.com/www/products/installed-sound/control-300-series/mtc-300bb8 </v>
          </cell>
          <cell r="Y1060">
            <v>146</v>
          </cell>
        </row>
        <row r="1061">
          <cell r="A1061" t="str">
            <v>MTC-300SG12</v>
          </cell>
          <cell r="B1061" t="str">
            <v>JBL</v>
          </cell>
          <cell r="C1061" t="str">
            <v>Accessory</v>
          </cell>
          <cell r="D1061" t="str">
            <v>MTC-300SG12</v>
          </cell>
          <cell r="E1061" t="str">
            <v>JBL018</v>
          </cell>
          <cell r="H1061" t="str">
            <v>SQUARE GRILLE FOR 12" CONTROL 300 SERIES DRIVERS</v>
          </cell>
          <cell r="I1061" t="str">
            <v>MTC-300SG12 - Square Grille for Control 300 Series 12" Drivers, Fits Control 321C, 321CT, 322C, 322CT &amp; 312CS, Rugged 19 gauge steel construction, Sculpted Design, Zinc plating for rust and scratch resistance, Powder coat final finish, Paintable, 16.3" x 16.3" (414 x 414mm) x 0.4" (10.2mm) Deep, White (RAL9016), Includes Machine Screws &amp; washers (Priced &amp; sold as each)</v>
          </cell>
          <cell r="J1061">
            <v>70</v>
          </cell>
          <cell r="K1061">
            <v>70</v>
          </cell>
          <cell r="L1061">
            <v>38.270000000000003</v>
          </cell>
          <cell r="M1061">
            <v>36.356500000000004</v>
          </cell>
          <cell r="N1061">
            <v>34.443000000000005</v>
          </cell>
          <cell r="P1061">
            <v>691991300134</v>
          </cell>
          <cell r="R1061">
            <v>2.96</v>
          </cell>
          <cell r="S1061">
            <v>1</v>
          </cell>
          <cell r="T1061">
            <v>17</v>
          </cell>
          <cell r="U1061">
            <v>17</v>
          </cell>
          <cell r="V1061" t="str">
            <v>TW</v>
          </cell>
          <cell r="W1061" t="str">
            <v>Non Compliant</v>
          </cell>
          <cell r="X1061" t="str">
            <v xml:space="preserve">http://www.jblpro.com/www/products/installed-sound/control-300-series/mtc-300sg12 </v>
          </cell>
          <cell r="Y1061">
            <v>147</v>
          </cell>
        </row>
        <row r="1062">
          <cell r="A1062" t="str">
            <v>MTC-300T150</v>
          </cell>
          <cell r="B1062" t="str">
            <v>JBL</v>
          </cell>
          <cell r="C1062" t="str">
            <v>Accessory</v>
          </cell>
          <cell r="D1062" t="str">
            <v>MTC-300T150</v>
          </cell>
          <cell r="E1062" t="str">
            <v>JBL018</v>
          </cell>
          <cell r="H1062" t="str">
            <v>150W TRANSFORMER FOR CONTROL 300 SERIES</v>
          </cell>
          <cell r="I1062" t="str">
            <v>MTC-300T150 - 150 Watt Transformer for Control 300 Series for use on 70V/100V distributed loudspeaker lines, Use with Non-T Version Loudspeakers, Mounts to Studs Inside MTC-300BB12 Backbox (Does not Mount on Driver Assembly). 3.1” (78mm) Height x 3.4” (86mm) Width x 3.4” (86mm) Depth (Priced &amp; sold as each)</v>
          </cell>
          <cell r="J1062">
            <v>125</v>
          </cell>
          <cell r="K1062">
            <v>125</v>
          </cell>
          <cell r="L1062">
            <v>77.63</v>
          </cell>
          <cell r="P1062">
            <v>691991300141</v>
          </cell>
          <cell r="R1062">
            <v>1.75</v>
          </cell>
          <cell r="S1062">
            <v>5</v>
          </cell>
          <cell r="T1062">
            <v>4</v>
          </cell>
          <cell r="U1062">
            <v>4</v>
          </cell>
          <cell r="V1062" t="str">
            <v>CN</v>
          </cell>
          <cell r="W1062" t="str">
            <v>Non Compliant</v>
          </cell>
          <cell r="X1062" t="str">
            <v xml:space="preserve">http://www.jblpro.com/www/products/installed-sound/control-300-series/mtc-300t150 </v>
          </cell>
          <cell r="Y1062">
            <v>148</v>
          </cell>
        </row>
        <row r="1063">
          <cell r="A1063" t="str">
            <v>CSS COMMERCIAL SURFACE:
CSS Commercial Solutions Surface Speakers</v>
          </cell>
          <cell r="B1063" t="str">
            <v>JBL</v>
          </cell>
          <cell r="V1063" t="str">
            <v>CN</v>
          </cell>
          <cell r="W1063" t="str">
            <v>Non Compliant</v>
          </cell>
          <cell r="Y1063">
            <v>149</v>
          </cell>
        </row>
        <row r="1064">
          <cell r="A1064" t="str">
            <v>CSS-1S/T</v>
          </cell>
          <cell r="B1064" t="str">
            <v>JBL</v>
          </cell>
          <cell r="C1064" t="str">
            <v>Surface-Mount Speaker</v>
          </cell>
          <cell r="D1064" t="str">
            <v>CSS-1S/T</v>
          </cell>
          <cell r="E1064" t="str">
            <v>BSSLONDON</v>
          </cell>
          <cell r="H1064" t="str">
            <v>5.25" 2-WAY SURFACE-MOUNT SPK W TRANSFORMER</v>
          </cell>
          <cell r="I1064"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064">
            <v>155</v>
          </cell>
          <cell r="K1064">
            <v>155</v>
          </cell>
          <cell r="L1064">
            <v>117.3</v>
          </cell>
          <cell r="O1064">
            <v>2</v>
          </cell>
          <cell r="P1064">
            <v>50036904698</v>
          </cell>
          <cell r="R1064">
            <v>6.1</v>
          </cell>
          <cell r="S1064">
            <v>28</v>
          </cell>
          <cell r="T1064">
            <v>15</v>
          </cell>
          <cell r="U1064">
            <v>15</v>
          </cell>
          <cell r="V1064" t="str">
            <v>CN</v>
          </cell>
          <cell r="W1064" t="str">
            <v>Non Compliant</v>
          </cell>
          <cell r="X1064" t="str">
            <v xml:space="preserve">http://www.jblpro.com/www/products/installed-sound/commercial-series/css-1s-t </v>
          </cell>
          <cell r="Y1064">
            <v>150</v>
          </cell>
        </row>
        <row r="1065">
          <cell r="A1065" t="str">
            <v>PAGING HORNS</v>
          </cell>
          <cell r="B1065" t="str">
            <v>JBL</v>
          </cell>
          <cell r="V1065" t="str">
            <v>CN</v>
          </cell>
          <cell r="W1065" t="str">
            <v>Non Compliant</v>
          </cell>
          <cell r="Y1065">
            <v>151</v>
          </cell>
        </row>
        <row r="1066">
          <cell r="A1066" t="str">
            <v>CSS-H15</v>
          </cell>
          <cell r="B1066" t="str">
            <v>JBL</v>
          </cell>
          <cell r="C1066" t="str">
            <v>Paging Horn Speaker</v>
          </cell>
          <cell r="D1066" t="str">
            <v>CSS-H15</v>
          </cell>
          <cell r="E1066" t="str">
            <v>JBL017</v>
          </cell>
          <cell r="H1066" t="str">
            <v>15W PAGING HORN W TRANSFORMER</v>
          </cell>
          <cell r="I1066"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and sold as each) International Masterpack is 6Pcs</v>
          </cell>
          <cell r="J1066">
            <v>125</v>
          </cell>
          <cell r="K1066">
            <v>125</v>
          </cell>
          <cell r="L1066">
            <v>88.61</v>
          </cell>
          <cell r="P1066">
            <v>50036904704</v>
          </cell>
          <cell r="R1066">
            <v>3.5</v>
          </cell>
          <cell r="S1066">
            <v>10</v>
          </cell>
          <cell r="T1066">
            <v>7.5</v>
          </cell>
          <cell r="U1066">
            <v>9.25</v>
          </cell>
          <cell r="V1066" t="str">
            <v>CN</v>
          </cell>
          <cell r="W1066" t="str">
            <v>Non Compliant</v>
          </cell>
          <cell r="X1066" t="str">
            <v xml:space="preserve">http://www.jblpro.com/www/products/installed-sound/commercial-series/css-h15 </v>
          </cell>
          <cell r="Y1066">
            <v>152</v>
          </cell>
        </row>
        <row r="1067">
          <cell r="A1067" t="str">
            <v>CSS-H30</v>
          </cell>
          <cell r="B1067" t="str">
            <v>JBL</v>
          </cell>
          <cell r="C1067" t="str">
            <v>Paging Horn Speaker</v>
          </cell>
          <cell r="D1067" t="str">
            <v>CSS-H30</v>
          </cell>
          <cell r="E1067" t="str">
            <v>JBL017</v>
          </cell>
          <cell r="H1067" t="str">
            <v>30W PAGING HORN W TRANSFORMER</v>
          </cell>
          <cell r="I1067"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(priced and sold as each) White (RAL9016) International Masterpack is 4Pcs</v>
          </cell>
          <cell r="J1067">
            <v>165</v>
          </cell>
          <cell r="K1067">
            <v>165</v>
          </cell>
          <cell r="L1067">
            <v>121.93</v>
          </cell>
          <cell r="P1067">
            <v>50036904711</v>
          </cell>
          <cell r="R1067">
            <v>6</v>
          </cell>
          <cell r="S1067">
            <v>13</v>
          </cell>
          <cell r="T1067">
            <v>10.5</v>
          </cell>
          <cell r="U1067">
            <v>12</v>
          </cell>
          <cell r="V1067" t="str">
            <v>CN</v>
          </cell>
          <cell r="W1067" t="str">
            <v>Non Compliant</v>
          </cell>
          <cell r="X1067" t="str">
            <v xml:space="preserve">http://www.jblpro.com/www/products/installed-sound/commercial-series/css-h30 </v>
          </cell>
          <cell r="Y1067">
            <v>153</v>
          </cell>
        </row>
        <row r="1068">
          <cell r="A1068" t="str">
            <v>COMMERCIAL SURFACE:
Control 20/30 Series Surface Speakers</v>
          </cell>
          <cell r="B1068" t="str">
            <v>JBL</v>
          </cell>
          <cell r="V1068" t="str">
            <v>CN</v>
          </cell>
          <cell r="W1068" t="str">
            <v>Non Compliant</v>
          </cell>
          <cell r="Y1068">
            <v>154</v>
          </cell>
        </row>
        <row r="1069">
          <cell r="A1069" t="str">
            <v>Control 23-1</v>
          </cell>
          <cell r="B1069" t="str">
            <v>JBL</v>
          </cell>
          <cell r="C1069" t="str">
            <v>Surface-Mount Speaker</v>
          </cell>
          <cell r="D1069" t="str">
            <v>Control 23-1</v>
          </cell>
          <cell r="E1069" t="str">
            <v>JBL018</v>
          </cell>
          <cell r="H1069" t="str">
            <v>3" 2-WAY COMPACT SURFACE-MT SPEAKER, BLK</v>
          </cell>
          <cell r="I1069" t="str">
            <v>Control 23-1 in Black.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Black (RAL9004) (Priced as each; sold in pairs) International Masterpack is 6Pcs</v>
          </cell>
          <cell r="J1069">
            <v>204</v>
          </cell>
          <cell r="K1069">
            <v>170</v>
          </cell>
          <cell r="L1069">
            <v>123.53</v>
          </cell>
          <cell r="M1069">
            <v>117.3535</v>
          </cell>
          <cell r="N1069">
            <v>111.17700000000001</v>
          </cell>
          <cell r="O1069">
            <v>2</v>
          </cell>
          <cell r="P1069">
            <v>691991002007</v>
          </cell>
          <cell r="R1069">
            <v>4.59</v>
          </cell>
          <cell r="S1069">
            <v>6.25</v>
          </cell>
          <cell r="T1069">
            <v>7</v>
          </cell>
          <cell r="U1069">
            <v>9.25</v>
          </cell>
          <cell r="V1069" t="str">
            <v>CN</v>
          </cell>
          <cell r="W1069" t="str">
            <v>Non Compliant</v>
          </cell>
          <cell r="X1069" t="str">
            <v xml:space="preserve">http://www.jblpro.com/www/products/installed-sound/control-contractor-series/control-23-1 </v>
          </cell>
          <cell r="Y1069">
            <v>155</v>
          </cell>
        </row>
        <row r="1070">
          <cell r="A1070" t="str">
            <v>CONTROL 23-1L</v>
          </cell>
          <cell r="B1070" t="str">
            <v>JBL</v>
          </cell>
          <cell r="C1070" t="str">
            <v>Surface-Mount Speaker</v>
          </cell>
          <cell r="D1070" t="str">
            <v>CONTROL 23-1L</v>
          </cell>
          <cell r="E1070" t="str">
            <v>JBL018</v>
          </cell>
          <cell r="H1070" t="str">
            <v>3" 2-WAY COMPACT SURFACE-MT SPEAKER, 8OHMS, BLK</v>
          </cell>
          <cell r="I1070" t="str">
            <v>Control 23-1L in Black.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Black (RAL9004) (Priced as each; sold in pairs) International Masterpack is 6Pcs</v>
          </cell>
          <cell r="J1070">
            <v>160</v>
          </cell>
          <cell r="K1070">
            <v>160</v>
          </cell>
          <cell r="L1070">
            <v>121.02</v>
          </cell>
          <cell r="M1070">
            <v>114.96899999999999</v>
          </cell>
          <cell r="N1070">
            <v>108.91799999999999</v>
          </cell>
          <cell r="O1070">
            <v>2</v>
          </cell>
          <cell r="P1070">
            <v>691991005091</v>
          </cell>
          <cell r="R1070">
            <v>3.5</v>
          </cell>
          <cell r="S1070">
            <v>6.25</v>
          </cell>
          <cell r="T1070">
            <v>7.25</v>
          </cell>
          <cell r="U1070">
            <v>9.5</v>
          </cell>
          <cell r="V1070" t="str">
            <v>CN</v>
          </cell>
          <cell r="W1070" t="str">
            <v>Non Compliant</v>
          </cell>
          <cell r="X1070" t="str">
            <v xml:space="preserve">http://www.jblpro.com/www/products/installed-sound/control-contractor-series/control-23-1l </v>
          </cell>
          <cell r="Y1070">
            <v>156</v>
          </cell>
        </row>
        <row r="1071">
          <cell r="A1071" t="str">
            <v>CONTROL 23-1L-WH</v>
          </cell>
          <cell r="B1071" t="str">
            <v>JBL</v>
          </cell>
          <cell r="C1071" t="str">
            <v>Surface-Mount Speaker</v>
          </cell>
          <cell r="D1071" t="str">
            <v>CONTROL 23-1L-WH</v>
          </cell>
          <cell r="E1071" t="str">
            <v>JBL018</v>
          </cell>
          <cell r="H1071" t="str">
            <v>3" 2-WAY COMPACT SURFACE-MT SPEAKER, 8OHMS, WHT</v>
          </cell>
          <cell r="I1071" t="str">
            <v>Control 23-1L in White. Professional Low-Z only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Nominal Impedance 8Ω, Wide 100° x 100° coverage, Built-in InvisiBall® Mounting Hardware, White (RAL9016) (Priced as each; sold in pairs) International Masterpack is 6Pcs</v>
          </cell>
          <cell r="J1071">
            <v>150</v>
          </cell>
          <cell r="K1071">
            <v>150</v>
          </cell>
          <cell r="L1071">
            <v>115.15</v>
          </cell>
          <cell r="M1071">
            <v>109.3925</v>
          </cell>
          <cell r="N1071">
            <v>103.63500000000001</v>
          </cell>
          <cell r="O1071">
            <v>2</v>
          </cell>
          <cell r="P1071">
            <v>691991005107</v>
          </cell>
          <cell r="R1071">
            <v>3.75</v>
          </cell>
          <cell r="S1071">
            <v>7.75</v>
          </cell>
          <cell r="T1071">
            <v>6</v>
          </cell>
          <cell r="U1071">
            <v>3.5</v>
          </cell>
          <cell r="V1071" t="str">
            <v>CN</v>
          </cell>
          <cell r="W1071" t="str">
            <v>Non Compliant</v>
          </cell>
          <cell r="X1071" t="str">
            <v xml:space="preserve">http://www.jblpro.com/www/products/installed-sound/control-contractor-series/control-23-1l </v>
          </cell>
          <cell r="Y1071">
            <v>157</v>
          </cell>
        </row>
        <row r="1072">
          <cell r="A1072" t="str">
            <v>CONTROL 23-1-WH</v>
          </cell>
          <cell r="B1072" t="str">
            <v>JBL</v>
          </cell>
          <cell r="C1072" t="str">
            <v>Surface-Mount Speaker</v>
          </cell>
          <cell r="D1072" t="str">
            <v>CONTROL 23-1-WH</v>
          </cell>
          <cell r="E1072" t="str">
            <v>JBL018</v>
          </cell>
          <cell r="H1072" t="str">
            <v>3" 2-WAY COMPACT SURFACE-MT SPEAKER, WHT</v>
          </cell>
          <cell r="I1072" t="str">
            <v>Control 23-1 in White. Professional 3" 2-way Ultra-Compact Indoor/Outdoor Background/Foreground Speaker with Rich Sonic Character and Contemporary High-Design look that fits into a wide range of decors, 3" (76mm) woven-fiberglass cone LF and 0.5" (13mm) PEI diaphragm Tweeter, 50W Cont. Pink Noise (200W Peak) Power Capacity (2hr), 70Hz - 20kHz Frequency Range, 15W 70V/100V multi-tap Transformer with 8Ω direct, Wide 100° x 100° coverage, Built-in InvisiBall® Mounting Hardware, White (RAL9016) (Priced as each; sold in pairs) International Masterpack is 6Pcs</v>
          </cell>
          <cell r="J1072">
            <v>170</v>
          </cell>
          <cell r="K1072">
            <v>170</v>
          </cell>
          <cell r="L1072">
            <v>123.53</v>
          </cell>
          <cell r="M1072">
            <v>117.3535</v>
          </cell>
          <cell r="N1072">
            <v>111.17700000000001</v>
          </cell>
          <cell r="O1072">
            <v>2</v>
          </cell>
          <cell r="P1072">
            <v>691991002014</v>
          </cell>
          <cell r="R1072">
            <v>4.59</v>
          </cell>
          <cell r="S1072">
            <v>6.25</v>
          </cell>
          <cell r="T1072">
            <v>7</v>
          </cell>
          <cell r="U1072">
            <v>9.25</v>
          </cell>
          <cell r="V1072" t="str">
            <v>CN</v>
          </cell>
          <cell r="W1072" t="str">
            <v>Non Compliant</v>
          </cell>
          <cell r="X1072" t="str">
            <v xml:space="preserve">http://www.jblpro.com/www/products/installed-sound/control-contractor-series/control-23-1 </v>
          </cell>
          <cell r="Y1072">
            <v>158</v>
          </cell>
        </row>
        <row r="1073">
          <cell r="A1073" t="str">
            <v>Control 25-1</v>
          </cell>
          <cell r="B1073" t="str">
            <v>JBL</v>
          </cell>
          <cell r="C1073" t="str">
            <v>Surface-Mount Speaker</v>
          </cell>
          <cell r="D1073" t="str">
            <v>Control 25-1</v>
          </cell>
          <cell r="E1073" t="str">
            <v>JBL018</v>
          </cell>
          <cell r="H1073" t="str">
            <v>5.25" 2-WAY COMPACT SURFACE-MT SPEAKER, BLK</v>
          </cell>
          <cell r="I1073" t="str">
            <v>Control 25-1 in Black.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Black (RAL9004) (Priced as each; sold in pairs)</v>
          </cell>
          <cell r="J1073">
            <v>270</v>
          </cell>
          <cell r="K1073">
            <v>225</v>
          </cell>
          <cell r="L1073">
            <v>167.17</v>
          </cell>
          <cell r="O1073">
            <v>2</v>
          </cell>
          <cell r="P1073">
            <v>691991002021</v>
          </cell>
          <cell r="R1073">
            <v>9</v>
          </cell>
          <cell r="S1073">
            <v>8</v>
          </cell>
          <cell r="T1073">
            <v>11.5</v>
          </cell>
          <cell r="U1073">
            <v>12.25</v>
          </cell>
          <cell r="V1073" t="str">
            <v>CN</v>
          </cell>
          <cell r="W1073" t="str">
            <v>Non Compliant</v>
          </cell>
          <cell r="X1073" t="str">
            <v xml:space="preserve">http://www.jblpro.com/www/products/installed-sound/control-contractor-series/control-25-1 </v>
          </cell>
          <cell r="Y1073">
            <v>159</v>
          </cell>
        </row>
        <row r="1074">
          <cell r="A1074" t="str">
            <v>CONTROL 25-1L</v>
          </cell>
          <cell r="B1074" t="str">
            <v>JBL</v>
          </cell>
          <cell r="C1074" t="str">
            <v>Surface-Mount Speaker</v>
          </cell>
          <cell r="D1074" t="str">
            <v>CONTROL 25-1L</v>
          </cell>
          <cell r="E1074" t="str">
            <v>JBL018</v>
          </cell>
          <cell r="H1074" t="str">
            <v>5.25" 2-WAY COMPACT SURFACE-MT SPEAKER, 8OHMS, BLK</v>
          </cell>
          <cell r="I1074" t="str">
            <v>Control 25-1L in Black.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Black (RAL9004) (Priced as each; sold in pairs)</v>
          </cell>
          <cell r="J1074">
            <v>200</v>
          </cell>
          <cell r="K1074">
            <v>200</v>
          </cell>
          <cell r="L1074">
            <v>147.87</v>
          </cell>
          <cell r="M1074">
            <v>140.47649999999999</v>
          </cell>
          <cell r="N1074">
            <v>133.083</v>
          </cell>
          <cell r="O1074">
            <v>2</v>
          </cell>
          <cell r="P1074">
            <v>691991005114</v>
          </cell>
          <cell r="R1074">
            <v>7.3</v>
          </cell>
          <cell r="S1074">
            <v>8</v>
          </cell>
          <cell r="T1074">
            <v>11.5</v>
          </cell>
          <cell r="U1074">
            <v>12.25</v>
          </cell>
          <cell r="V1074" t="str">
            <v>CN</v>
          </cell>
          <cell r="W1074" t="str">
            <v>Non Compliant</v>
          </cell>
          <cell r="X1074" t="str">
            <v xml:space="preserve">http://www.jblpro.com/www/products/installed-sound/control-contractor-series/control-25-1l </v>
          </cell>
          <cell r="Y1074">
            <v>160</v>
          </cell>
        </row>
        <row r="1075">
          <cell r="A1075" t="str">
            <v>CONTROL 25-1L-WH</v>
          </cell>
          <cell r="B1075" t="str">
            <v>JBL</v>
          </cell>
          <cell r="C1075" t="str">
            <v>Surface-Mount Speaker</v>
          </cell>
          <cell r="D1075" t="str">
            <v>CONTROL 25-1L-WH</v>
          </cell>
          <cell r="E1075" t="str">
            <v>JBL018</v>
          </cell>
          <cell r="H1075" t="str">
            <v>5.25" 2-WAY COMPACT SURFACE-MT SPEAKER, 8OHMS, WHT</v>
          </cell>
          <cell r="I1075" t="str">
            <v>Control 25-1L in White. Professional Low-Z only 5.25" 2-way Ultra-Compact Indoor/Outdoor Background/Foreground Speaker with Rich Sonic Character and Contemporary High-Design look that fits into a wide range of decors, 5.25" (76mm) woven-fiberglass cone LF and 0.75" (19mm) PEI diaphragm Tweeter, 100W Cont. Pink Noise (400W Peak) Power Capacity (2hr), 60Hz - 20kHz Frequency Range, 90dB Sensitivity, Nominal Impedance 8Ω, Wide 100° x 100° coverage, Built-in InvisiBall® Mounting Hardware, White (RAL9016) (Priced as each; sold in pairs)</v>
          </cell>
          <cell r="J1075">
            <v>220</v>
          </cell>
          <cell r="K1075">
            <v>220</v>
          </cell>
          <cell r="L1075">
            <v>162.81</v>
          </cell>
          <cell r="M1075">
            <v>154.6695</v>
          </cell>
          <cell r="N1075">
            <v>146.529</v>
          </cell>
          <cell r="O1075">
            <v>2</v>
          </cell>
          <cell r="P1075">
            <v>691991005121</v>
          </cell>
          <cell r="R1075">
            <v>7.3</v>
          </cell>
          <cell r="S1075">
            <v>8</v>
          </cell>
          <cell r="T1075">
            <v>11.5</v>
          </cell>
          <cell r="U1075">
            <v>12.25</v>
          </cell>
          <cell r="V1075" t="str">
            <v>CN</v>
          </cell>
          <cell r="W1075" t="str">
            <v>Non Compliant</v>
          </cell>
          <cell r="X1075" t="str">
            <v xml:space="preserve">http://www.jblpro.com/www/products/installed-sound/control-contractor-series/control-25-1l </v>
          </cell>
          <cell r="Y1075">
            <v>161</v>
          </cell>
        </row>
        <row r="1076">
          <cell r="A1076" t="str">
            <v>CONTROL 25-1-WH</v>
          </cell>
          <cell r="B1076" t="str">
            <v>JBL</v>
          </cell>
          <cell r="C1076" t="str">
            <v>Surface-Mount Speaker</v>
          </cell>
          <cell r="D1076" t="str">
            <v>CONTROL 25-1-WH</v>
          </cell>
          <cell r="E1076" t="str">
            <v>JBL018</v>
          </cell>
          <cell r="H1076" t="str">
            <v>5.25" 2-WAY COMPACT SURFACE-MT SPEAKER, WHT</v>
          </cell>
          <cell r="I1076" t="str">
            <v>Control 25-1 in White. Professional 5.25" 2-way Ultra-Compact Indoor/Outdoor Background/Foreground Speaker with Rich Sonic Character and Contemporary High-Design look that fits into a wide range of decors, 5.25" (135mm) woven-fiberglass cone LF and 0.75" (19mm) PEI diaphragm Tweeter, 100W Cont. Pink Noise (400W Peak) Power Capacity (2hr), 60Hz - 20kHz Frequency Range, 90dB Sensitivity, 30W 70V/100V multi-tap Transformer with 8Ω direct, Wide 100° x 100° coverage, Built-in InvisiBall® Mounting Hardware, White (RAL9016) (Priced as each; sold in pairs)</v>
          </cell>
          <cell r="J1076">
            <v>225</v>
          </cell>
          <cell r="K1076">
            <v>225</v>
          </cell>
          <cell r="L1076">
            <v>167.17</v>
          </cell>
          <cell r="M1076">
            <v>158.81149999999997</v>
          </cell>
          <cell r="N1076">
            <v>150.453</v>
          </cell>
          <cell r="O1076">
            <v>2</v>
          </cell>
          <cell r="P1076">
            <v>691991002038</v>
          </cell>
          <cell r="R1076">
            <v>9</v>
          </cell>
          <cell r="S1076">
            <v>8</v>
          </cell>
          <cell r="T1076">
            <v>11.5</v>
          </cell>
          <cell r="U1076">
            <v>12.25</v>
          </cell>
          <cell r="V1076" t="str">
            <v>CN</v>
          </cell>
          <cell r="W1076" t="str">
            <v>Non Compliant</v>
          </cell>
          <cell r="X1076" t="str">
            <v xml:space="preserve">http://www.jblpro.com/www/products/installed-sound/control-contractor-series/control-25-1 </v>
          </cell>
          <cell r="Y1076">
            <v>162</v>
          </cell>
        </row>
        <row r="1077">
          <cell r="A1077" t="str">
            <v>CONTROL 25AV</v>
          </cell>
          <cell r="B1077" t="str">
            <v>JBL</v>
          </cell>
          <cell r="C1077" t="str">
            <v>Surface-Mount Speaker</v>
          </cell>
          <cell r="D1077" t="str">
            <v>CONTROL 25AV</v>
          </cell>
          <cell r="E1077" t="str">
            <v>JBL018</v>
          </cell>
          <cell r="H1077" t="str">
            <v>5.25" 2-WAY SURFACE-MT SPEAKER, AV VERSION, BLK</v>
          </cell>
          <cell r="I1077" t="str">
            <v>Control 25AV in Black.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77">
            <v>312</v>
          </cell>
          <cell r="K1077">
            <v>260</v>
          </cell>
          <cell r="L1077">
            <v>190.01</v>
          </cell>
          <cell r="M1077">
            <v>180.50949999999997</v>
          </cell>
          <cell r="N1077">
            <v>171.00899999999999</v>
          </cell>
          <cell r="O1077">
            <v>2</v>
          </cell>
          <cell r="P1077">
            <v>50036903301</v>
          </cell>
          <cell r="R1077">
            <v>10.199999999999999</v>
          </cell>
          <cell r="S1077">
            <v>7.75</v>
          </cell>
          <cell r="T1077">
            <v>10.75</v>
          </cell>
          <cell r="U1077">
            <v>10.5</v>
          </cell>
          <cell r="V1077" t="str">
            <v>CN</v>
          </cell>
          <cell r="W1077" t="str">
            <v>Non Compliant</v>
          </cell>
          <cell r="X1077" t="str">
            <v xml:space="preserve">http://www.jblpro.com/www/products/installed-sound/control-contractor-series/control-25av </v>
          </cell>
          <cell r="Y1077">
            <v>163</v>
          </cell>
        </row>
        <row r="1078">
          <cell r="A1078" t="str">
            <v>CONTROL 25AV-WH</v>
          </cell>
          <cell r="B1078" t="str">
            <v>JBL</v>
          </cell>
          <cell r="C1078" t="str">
            <v>Surface-Mount Speaker</v>
          </cell>
          <cell r="D1078" t="str">
            <v>CONTROL 25AV-WH</v>
          </cell>
          <cell r="E1078" t="str">
            <v>JBL018</v>
          </cell>
          <cell r="H1078" t="str">
            <v>5.25" 2-WAY SURFACE-MT SPEAKER, AV VERSION, WHT</v>
          </cell>
          <cell r="I1078" t="str">
            <v>Control 25AV in White. Professional 5.25" 2-way Compact Shielded Indoor/Outdoor Monitor Speaker with Extremely smooth frequency response, 5.25" (130mm) Polypropylene coated Woofer and 0.75" (20mm) Titanium coated Tweeter, 100W Cont. Pink Noise (200W Program) Power Capacity (100hr), 70Hz - 23kHz Frequency Range, 87dB Sensitivity, 60W 70V/100V multi-tap Transformer with 8Ω direct, 100° x 100° coverage, SonicGuard™ overload protection, Built-in InvisiBall® Mounting Hardware (Priced as each; sold in pairs) International Masterpack is 6Pcs</v>
          </cell>
          <cell r="J1078">
            <v>260</v>
          </cell>
          <cell r="K1078">
            <v>260</v>
          </cell>
          <cell r="L1078">
            <v>190.01</v>
          </cell>
          <cell r="M1078">
            <v>180.50949999999997</v>
          </cell>
          <cell r="N1078">
            <v>171.00899999999999</v>
          </cell>
          <cell r="O1078">
            <v>2</v>
          </cell>
          <cell r="P1078">
            <v>50036903318</v>
          </cell>
          <cell r="R1078">
            <v>10.5</v>
          </cell>
          <cell r="S1078">
            <v>5</v>
          </cell>
          <cell r="T1078">
            <v>7</v>
          </cell>
          <cell r="U1078">
            <v>5</v>
          </cell>
          <cell r="V1078" t="str">
            <v>CN</v>
          </cell>
          <cell r="W1078" t="str">
            <v>Non Compliant</v>
          </cell>
          <cell r="X1078" t="str">
            <v xml:space="preserve">http://www.jblpro.com/www/products/installed-sound/control-contractor-series/control-25av </v>
          </cell>
          <cell r="Y1078">
            <v>164</v>
          </cell>
        </row>
        <row r="1079">
          <cell r="A1079" t="str">
            <v>C25AV-LS</v>
          </cell>
          <cell r="B1079" t="str">
            <v>JBL</v>
          </cell>
          <cell r="C1079" t="str">
            <v>Surface-Mount Speaker</v>
          </cell>
          <cell r="D1079" t="str">
            <v>C25AV-LS</v>
          </cell>
          <cell r="E1079" t="str">
            <v>JBL018</v>
          </cell>
          <cell r="H1079" t="str">
            <v>5.25" 2-WAY SURFACE-MT SPK, AV VERSION W EN54-24, BLK</v>
          </cell>
          <cell r="I1079" t="str">
            <v>Control 25AV-LS in Black.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79">
            <v>378</v>
          </cell>
          <cell r="K1079">
            <v>315</v>
          </cell>
          <cell r="L1079">
            <v>229.16</v>
          </cell>
          <cell r="M1079">
            <v>217.702</v>
          </cell>
          <cell r="N1079">
            <v>206.244</v>
          </cell>
          <cell r="O1079">
            <v>2</v>
          </cell>
          <cell r="P1079">
            <v>50036905275</v>
          </cell>
          <cell r="R1079">
            <v>10.15</v>
          </cell>
          <cell r="S1079">
            <v>12</v>
          </cell>
          <cell r="T1079">
            <v>16</v>
          </cell>
          <cell r="U1079">
            <v>13</v>
          </cell>
          <cell r="V1079" t="str">
            <v>CN</v>
          </cell>
          <cell r="W1079" t="str">
            <v>Non Compliant</v>
          </cell>
          <cell r="X1079" t="str">
            <v>http://www.jblpro.com/www/products/installed-sound/control-contractor-series/control-25av-ls</v>
          </cell>
          <cell r="Y1079">
            <v>165</v>
          </cell>
        </row>
        <row r="1080">
          <cell r="A1080" t="str">
            <v>C25AV-LS-WH</v>
          </cell>
          <cell r="B1080" t="str">
            <v>JBL</v>
          </cell>
          <cell r="C1080" t="str">
            <v>Surface-Mount Speaker</v>
          </cell>
          <cell r="D1080" t="str">
            <v>C25AV-LS-WH</v>
          </cell>
          <cell r="E1080" t="str">
            <v>JBL018</v>
          </cell>
          <cell r="H1080" t="str">
            <v>5.25" 2-WAY SURFACE-MT SPK, AV VERSION W EN54-24, WHT</v>
          </cell>
          <cell r="I1080" t="str">
            <v>Control 25AV-LS in White. Professional 5.25" 2-Way Compact Loudspeaker for Life/Safety Applications with Extremely smooth frequency response, 5.25" (130mm) Polypropylene coated Woofer and 0.75" (20mm) Titanium coated Tweeter, 100W Cont. Pink Noise (200W Program) Power Capacity (100hr), 90Hz - 20kHz Frequency Range, 87dB Sensitivity, 60W 70V/100V multi-tap Transformer with 8Ω direct, 110° x 85° coverage, SonicGuard™ overload protection, Built-in InvisiBall® Mounting Hardware, Aluminum Grille with polyester powder coating, EN54-24 Certified, Includes MTC-PC2 input panel cover (Priced as each; sold in pairs)</v>
          </cell>
          <cell r="J1080">
            <v>315</v>
          </cell>
          <cell r="K1080">
            <v>315</v>
          </cell>
          <cell r="L1080">
            <v>229.16</v>
          </cell>
          <cell r="M1080">
            <v>217.702</v>
          </cell>
          <cell r="N1080">
            <v>206.244</v>
          </cell>
          <cell r="O1080">
            <v>2</v>
          </cell>
          <cell r="P1080">
            <v>50036905282</v>
          </cell>
          <cell r="R1080">
            <v>19.75</v>
          </cell>
          <cell r="S1080">
            <v>8</v>
          </cell>
          <cell r="T1080">
            <v>5</v>
          </cell>
          <cell r="U1080">
            <v>5</v>
          </cell>
          <cell r="V1080" t="str">
            <v>CN</v>
          </cell>
          <cell r="W1080" t="str">
            <v>Non Compliant</v>
          </cell>
          <cell r="X1080" t="str">
            <v>http://www.jblpro.com/www/products/installed-sound/control-contractor-series/control-25av-ls</v>
          </cell>
          <cell r="Y1080">
            <v>166</v>
          </cell>
        </row>
        <row r="1081">
          <cell r="A1081" t="str">
            <v>CONTROL 28-1</v>
          </cell>
          <cell r="B1081" t="str">
            <v>JBL</v>
          </cell>
          <cell r="C1081" t="str">
            <v>Surface-Mount Speaker</v>
          </cell>
          <cell r="D1081" t="str">
            <v>CONTROL 28-1</v>
          </cell>
          <cell r="E1081" t="str">
            <v>JBL018</v>
          </cell>
          <cell r="H1081" t="str">
            <v>8" 2-WAY HIGH-O/P SURFACE MT SPEAKER, BLK</v>
          </cell>
          <cell r="I1081" t="str">
            <v>Control 28-1 in Black.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Black (RAL9004) (Priced as each; sold in pairs)</v>
          </cell>
          <cell r="J1081">
            <v>365</v>
          </cell>
          <cell r="K1081">
            <v>365</v>
          </cell>
          <cell r="L1081">
            <v>268.92</v>
          </cell>
          <cell r="M1081">
            <v>255.47399999999999</v>
          </cell>
          <cell r="N1081">
            <v>242.02800000000002</v>
          </cell>
          <cell r="O1081">
            <v>2</v>
          </cell>
          <cell r="P1081">
            <v>691991002045</v>
          </cell>
          <cell r="R1081">
            <v>17</v>
          </cell>
          <cell r="S1081">
            <v>11.25</v>
          </cell>
          <cell r="T1081">
            <v>13.5</v>
          </cell>
          <cell r="U1081">
            <v>17.5</v>
          </cell>
          <cell r="V1081" t="str">
            <v>CN</v>
          </cell>
          <cell r="W1081" t="str">
            <v>Non Compliant</v>
          </cell>
          <cell r="X1081" t="str">
            <v xml:space="preserve">http://www.jblpro.com/www/products/installed-sound/control-contractor-series/control-28-1 </v>
          </cell>
          <cell r="Y1081">
            <v>167</v>
          </cell>
        </row>
        <row r="1082">
          <cell r="A1082" t="str">
            <v>CONTROL 28-1L</v>
          </cell>
          <cell r="B1082" t="str">
            <v>JBL</v>
          </cell>
          <cell r="C1082" t="str">
            <v>Surface-Mount Speaker</v>
          </cell>
          <cell r="D1082" t="str">
            <v>CONTROL 28-1L</v>
          </cell>
          <cell r="E1082" t="str">
            <v>JBL018</v>
          </cell>
          <cell r="H1082" t="str">
            <v>8" 2-WAY HIGH-O/P SURFACE MT SPEAKER, 8OHMS, BLK</v>
          </cell>
          <cell r="I1082" t="str">
            <v>Control 28-1L in Black.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Black (RAL9004) (Priced as each; sold in pairs)</v>
          </cell>
          <cell r="J1082">
            <v>340</v>
          </cell>
          <cell r="K1082">
            <v>340</v>
          </cell>
          <cell r="L1082">
            <v>250.43</v>
          </cell>
          <cell r="M1082">
            <v>237.9085</v>
          </cell>
          <cell r="N1082">
            <v>225.387</v>
          </cell>
          <cell r="O1082">
            <v>2</v>
          </cell>
          <cell r="P1082">
            <v>691991005138</v>
          </cell>
          <cell r="R1082">
            <v>15</v>
          </cell>
          <cell r="S1082">
            <v>11.25</v>
          </cell>
          <cell r="T1082">
            <v>13.75</v>
          </cell>
          <cell r="U1082">
            <v>18</v>
          </cell>
          <cell r="V1082" t="str">
            <v>CN</v>
          </cell>
          <cell r="W1082" t="str">
            <v>Non Compliant</v>
          </cell>
          <cell r="X1082" t="str">
            <v xml:space="preserve">http://www.jblpro.com/www/products/installed-sound/control-contractor-series/control-28-1l </v>
          </cell>
          <cell r="Y1082">
            <v>168</v>
          </cell>
        </row>
        <row r="1083">
          <cell r="A1083" t="str">
            <v>CONTROL 28-1L-WH</v>
          </cell>
          <cell r="B1083" t="str">
            <v>JBL</v>
          </cell>
          <cell r="C1083" t="str">
            <v>Surface-Mount Speaker</v>
          </cell>
          <cell r="D1083" t="str">
            <v>CONTROL 28-1L-WH</v>
          </cell>
          <cell r="E1083" t="str">
            <v>JBL018</v>
          </cell>
          <cell r="H1083" t="str">
            <v>8" 2-WAY HIGH-O/P SURFACE MT SPEAKER, 8OHMS, WHT</v>
          </cell>
          <cell r="I1083" t="str">
            <v>Control 28-1L in White. Professional Low-Z Only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Nominal Impedance 8Ω, Wide 100° x 100° coverage, Built-in InvisiBall® Mounting Hardware, White (RAL9016) (Priced as each; sold in pairs)</v>
          </cell>
          <cell r="J1083">
            <v>380</v>
          </cell>
          <cell r="K1083">
            <v>380</v>
          </cell>
          <cell r="L1083">
            <v>276.52</v>
          </cell>
          <cell r="M1083">
            <v>262.69399999999996</v>
          </cell>
          <cell r="N1083">
            <v>248.86799999999999</v>
          </cell>
          <cell r="O1083">
            <v>2</v>
          </cell>
          <cell r="P1083">
            <v>691991005145</v>
          </cell>
          <cell r="R1083">
            <v>15</v>
          </cell>
          <cell r="S1083">
            <v>11.25</v>
          </cell>
          <cell r="T1083">
            <v>13.75</v>
          </cell>
          <cell r="U1083">
            <v>18</v>
          </cell>
          <cell r="V1083" t="str">
            <v>CN</v>
          </cell>
          <cell r="W1083" t="str">
            <v>Non Compliant</v>
          </cell>
          <cell r="X1083" t="str">
            <v xml:space="preserve">http://www.jblpro.com/www/products/installed-sound/control-contractor-series/control-28-1l </v>
          </cell>
          <cell r="Y1083">
            <v>169</v>
          </cell>
        </row>
        <row r="1084">
          <cell r="A1084" t="str">
            <v>CONTROL 28-1-WH</v>
          </cell>
          <cell r="B1084" t="str">
            <v>JBL</v>
          </cell>
          <cell r="C1084" t="str">
            <v>Surface-Mount Speaker</v>
          </cell>
          <cell r="D1084" t="str">
            <v>CONTROL 28-1-WH</v>
          </cell>
          <cell r="E1084" t="str">
            <v>JBL018</v>
          </cell>
          <cell r="H1084" t="str">
            <v>8" 2-WAY HIGH-O/P SURFACE MT SPEAKER, WHT</v>
          </cell>
          <cell r="I1084" t="str">
            <v>Control 28-1 in White. Professional 8" 2-Way High-Output Indoor/Outdoor Background/Foreground Speaker with Rich Sonic Character and Contemporary High-Design look that fits into a wide range of decors, 8" (200mm) woven-fiberglass cone LF and 1" (25mm) PEI diaphragm Tweeter, 120W Cont. Pink Noise (480W Peak) Power Capacity (2hr), 45Hz - 20kHz Frequency Range, 91dB Sensitivity, 60W 70V/100V multi-tap Transformer with 8Ω direct, Wide 100° x 100° coverage, Built-in InvisiBall® Mounting Hardware, White (RAL9016) (Priced as each; sold in pairs)</v>
          </cell>
          <cell r="J1084">
            <v>370</v>
          </cell>
          <cell r="K1084">
            <v>370</v>
          </cell>
          <cell r="L1084">
            <v>271.61</v>
          </cell>
          <cell r="O1084">
            <v>2</v>
          </cell>
          <cell r="P1084">
            <v>691991002052</v>
          </cell>
          <cell r="R1084">
            <v>17</v>
          </cell>
          <cell r="S1084">
            <v>11.25</v>
          </cell>
          <cell r="T1084">
            <v>13.5</v>
          </cell>
          <cell r="U1084">
            <v>17.5</v>
          </cell>
          <cell r="V1084" t="str">
            <v>CN</v>
          </cell>
          <cell r="W1084" t="str">
            <v>Non Compliant</v>
          </cell>
          <cell r="X1084" t="str">
            <v xml:space="preserve">http://www.jblpro.com/www/products/installed-sound/control-contractor-series/control-28-1 </v>
          </cell>
          <cell r="Y1084">
            <v>170</v>
          </cell>
        </row>
        <row r="1085">
          <cell r="A1085" t="str">
            <v>C29AV-1</v>
          </cell>
          <cell r="B1085" t="str">
            <v>JBL</v>
          </cell>
          <cell r="C1085" t="str">
            <v>Surface-Mount Speaker</v>
          </cell>
          <cell r="D1085" t="str">
            <v>C29AV-1</v>
          </cell>
          <cell r="E1085" t="str">
            <v>JBL018</v>
          </cell>
          <cell r="H1085" t="str">
            <v>8" 2-WAY PREMIUM MONITOR SPEAKER, BLK</v>
          </cell>
          <cell r="I1085" t="str">
            <v>Control 29AV-1 in Black.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85">
            <v>666</v>
          </cell>
          <cell r="K1085">
            <v>555</v>
          </cell>
          <cell r="L1085">
            <v>418.57</v>
          </cell>
          <cell r="M1085">
            <v>397.64149999999995</v>
          </cell>
          <cell r="N1085">
            <v>376.71300000000002</v>
          </cell>
          <cell r="P1085">
            <v>50036903387</v>
          </cell>
          <cell r="R1085">
            <v>27</v>
          </cell>
          <cell r="S1085">
            <v>14</v>
          </cell>
          <cell r="T1085">
            <v>15</v>
          </cell>
          <cell r="U1085">
            <v>24</v>
          </cell>
          <cell r="V1085" t="str">
            <v>CN</v>
          </cell>
          <cell r="W1085" t="str">
            <v>Non Compliant</v>
          </cell>
          <cell r="X1085" t="str">
            <v xml:space="preserve">http://www.jblpro.com/www/products/installed-sound/control-contractor-series/control-29av-1 </v>
          </cell>
          <cell r="Y1085">
            <v>171</v>
          </cell>
        </row>
        <row r="1086">
          <cell r="A1086" t="str">
            <v>C29AV-WH-1</v>
          </cell>
          <cell r="B1086" t="str">
            <v>JBL</v>
          </cell>
          <cell r="C1086" t="str">
            <v>Surface-Mount Speaker</v>
          </cell>
          <cell r="D1086" t="str">
            <v>C29AV-WH-1</v>
          </cell>
          <cell r="E1086" t="str">
            <v>JBL018</v>
          </cell>
          <cell r="H1086" t="str">
            <v>8" 2-WAY PREMIUM MONITOR SPEAKER, WHT</v>
          </cell>
          <cell r="I1086" t="str">
            <v>Control 29AV-1 in White. Premium High Output 8" Indoor/Outdoor Monitor Speaker with Extended Bandwidth and Extremely Smooth Frequency Response, 8" (200mm) Kevlar cone Woofer and 1"(25mm) Titanium diaphragm Compression Driver, 150W Cont. Pink Noise (300W Program) Power Capacity (100hr), 37Hz - 18kHz Frequency Range, 90dB Sensitivity, 110W 70V/100V multi-tap Transformer with 8Ω direct, 110° x 85° coverage with Rotatable Horn, SonicGuard™ overload protection, Built-in InvisiBall® Mounting Hardware, Includes MTC-PC2 input panel cover (Priced and Sold as Each)</v>
          </cell>
          <cell r="J1086">
            <v>555</v>
          </cell>
          <cell r="K1086">
            <v>555</v>
          </cell>
          <cell r="L1086">
            <v>418.57</v>
          </cell>
          <cell r="M1086">
            <v>397.64149999999995</v>
          </cell>
          <cell r="N1086">
            <v>376.71300000000002</v>
          </cell>
          <cell r="P1086">
            <v>50036903394</v>
          </cell>
          <cell r="R1086">
            <v>33.15</v>
          </cell>
          <cell r="S1086">
            <v>13</v>
          </cell>
          <cell r="T1086">
            <v>15</v>
          </cell>
          <cell r="U1086">
            <v>24</v>
          </cell>
          <cell r="V1086" t="str">
            <v>CN</v>
          </cell>
          <cell r="W1086" t="str">
            <v>Non Compliant</v>
          </cell>
          <cell r="X1086" t="str">
            <v xml:space="preserve">http://www.jblpro.com/www/products/installed-sound/control-contractor-series/control-29av-1 </v>
          </cell>
          <cell r="Y1086">
            <v>172</v>
          </cell>
        </row>
        <row r="1087">
          <cell r="A1087" t="str">
            <v>CONTROL 30</v>
          </cell>
          <cell r="B1087" t="str">
            <v>JBL</v>
          </cell>
          <cell r="C1087" t="str">
            <v>Surface-Mount Speaker</v>
          </cell>
          <cell r="D1087" t="str">
            <v>CONTROL 30</v>
          </cell>
          <cell r="E1087" t="str">
            <v>JBL018</v>
          </cell>
          <cell r="H1087" t="str">
            <v>10" 3-WAY PREMIUM HIGH-O/P MONITOR SPEAKER, BLK</v>
          </cell>
          <cell r="I1087" t="str">
            <v>Control 30 in Black.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87">
            <v>1164</v>
          </cell>
          <cell r="K1087">
            <v>970</v>
          </cell>
          <cell r="L1087">
            <v>728.66</v>
          </cell>
          <cell r="M1087">
            <v>692.22699999999998</v>
          </cell>
          <cell r="N1087">
            <v>655.79399999999998</v>
          </cell>
          <cell r="P1087">
            <v>50036903400</v>
          </cell>
          <cell r="R1087">
            <v>52.95</v>
          </cell>
          <cell r="S1087">
            <v>18.5</v>
          </cell>
          <cell r="T1087">
            <v>19</v>
          </cell>
          <cell r="U1087">
            <v>27.5</v>
          </cell>
          <cell r="V1087" t="str">
            <v>CN</v>
          </cell>
          <cell r="W1087" t="str">
            <v>Non Compliant</v>
          </cell>
          <cell r="X1087" t="str">
            <v xml:space="preserve">http://www.jblpro.com/www/products/installed-sound/control-contractor-series/control-30 </v>
          </cell>
          <cell r="Y1087">
            <v>173</v>
          </cell>
        </row>
        <row r="1088">
          <cell r="A1088" t="str">
            <v>CONTROL 30-WH</v>
          </cell>
          <cell r="B1088" t="str">
            <v>JBL</v>
          </cell>
          <cell r="C1088" t="str">
            <v>Surface-Mount Speaker</v>
          </cell>
          <cell r="D1088" t="str">
            <v>CONTROL 30-WH</v>
          </cell>
          <cell r="E1088" t="str">
            <v>JBL018</v>
          </cell>
          <cell r="H1088" t="str">
            <v>10" 3-WAY PREMIUM HIGH-O/P MONITOR SPEAKER, WHT</v>
          </cell>
          <cell r="I1088" t="str">
            <v>Control 30 in White. Professional 3-way High Output 10" Indoor/Outdoor Monitor Speaker with Extended Bandwidth and Extremely Smooth Frequency Response, 10" (250mm) fiberglass/Kevlar® cone Woofer 5" (125mm) Anodized Aluminum Cone Mid Frequency and 1" (25mm) Titanium Compression Driver, 250W Cont. Pink Noise (500W Program) Power Capacity (100hr), 38Hz - 17kHz Frequency Range, 93dB Sensitivity, 150W 70V/100V multi-tap Transformer with 4Ω direct, 120° H x 110° V  coverage, Fully Outdoor-capable with WeatherMax™ multi-layer Grille, SonicGuard™ overload protection, Built-in InvisiBall® Mounting Hardware, Includes MTC-PC2 input panel cover (Priced and Sold as Each)</v>
          </cell>
          <cell r="J1088">
            <v>970</v>
          </cell>
          <cell r="K1088">
            <v>970</v>
          </cell>
          <cell r="L1088">
            <v>728.66</v>
          </cell>
          <cell r="M1088">
            <v>692.22699999999998</v>
          </cell>
          <cell r="N1088">
            <v>655.79399999999998</v>
          </cell>
          <cell r="P1088">
            <v>50036903417</v>
          </cell>
          <cell r="R1088">
            <v>55</v>
          </cell>
          <cell r="S1088">
            <v>18</v>
          </cell>
          <cell r="T1088">
            <v>18</v>
          </cell>
          <cell r="U1088">
            <v>27</v>
          </cell>
          <cell r="V1088" t="str">
            <v>CN</v>
          </cell>
          <cell r="W1088" t="str">
            <v>Non Compliant</v>
          </cell>
          <cell r="X1088" t="str">
            <v xml:space="preserve">http://www.jblpro.com/www/products/installed-sound/control-contractor-series/control-30 </v>
          </cell>
          <cell r="Y1088">
            <v>174</v>
          </cell>
        </row>
        <row r="1089">
          <cell r="A1089" t="str">
            <v>CONTROL 31</v>
          </cell>
          <cell r="B1089" t="str">
            <v>JBL</v>
          </cell>
          <cell r="C1089" t="str">
            <v>Surface-Mount Speaker</v>
          </cell>
          <cell r="D1089" t="str">
            <v>CONTROL 31</v>
          </cell>
          <cell r="E1089" t="str">
            <v>JBL018</v>
          </cell>
          <cell r="H1089" t="str">
            <v>10" 2-WAY PREMIUM HIGH-O/P MONITOR SPEAKER, BLK</v>
          </cell>
          <cell r="I1089" t="str">
            <v>Control 31 in Black.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89">
            <v>1026</v>
          </cell>
          <cell r="K1089">
            <v>855</v>
          </cell>
          <cell r="L1089">
            <v>638.88</v>
          </cell>
          <cell r="M1089">
            <v>606.93599999999992</v>
          </cell>
          <cell r="N1089">
            <v>574.99199999999996</v>
          </cell>
          <cell r="P1089">
            <v>691991000805</v>
          </cell>
          <cell r="R1089">
            <v>22</v>
          </cell>
          <cell r="S1089">
            <v>19</v>
          </cell>
          <cell r="T1089">
            <v>18</v>
          </cell>
          <cell r="U1089">
            <v>28</v>
          </cell>
          <cell r="V1089" t="str">
            <v>CN</v>
          </cell>
          <cell r="W1089" t="str">
            <v>Non Compliant</v>
          </cell>
          <cell r="X1089" t="str">
            <v xml:space="preserve">http://www.jblpro.com/www/products/installed-sound/control-contractor-series/control-31 </v>
          </cell>
          <cell r="Y1089">
            <v>175</v>
          </cell>
        </row>
        <row r="1090">
          <cell r="A1090" t="str">
            <v>CONTROL 31-WH</v>
          </cell>
          <cell r="B1090" t="str">
            <v>JBL</v>
          </cell>
          <cell r="C1090" t="str">
            <v>Surface-Mount Speaker</v>
          </cell>
          <cell r="D1090" t="str">
            <v>CONTROL 31-WH</v>
          </cell>
          <cell r="E1090" t="str">
            <v>JBL018</v>
          </cell>
          <cell r="H1090" t="str">
            <v>10" 2-WAY PREMIUM HIGH-O/P MONITOR SPEAKER, WHT</v>
          </cell>
          <cell r="I1090" t="str">
            <v>Control 31 in White. Professional 2-Way High Output 10" Indoor/Outdoor Monitor Speaker with Extended Bandwidth and Extremely Smooth Frequency Response, 10" (250mm) woven Fiberglass cone LF and 1" (25mm) Compression Driver (2414H-C), 250W Cont. Pink Noise (1000W Peak) Power Capacity (2hr), 33Hz - 19kHz Frequency Range, 92dB Sensitivity, 150W 70V/100V multi-tap Transformer with 8Ω direct, 110° x 110° Symmetrical Coverage, Built-in InvisiBall® Mounting Hardware, IP-55 Rated, Includes MTC-PC2 input panel cover (Priced and Sold as Each)</v>
          </cell>
          <cell r="J1090">
            <v>855</v>
          </cell>
          <cell r="K1090">
            <v>855</v>
          </cell>
          <cell r="L1090">
            <v>638.88</v>
          </cell>
          <cell r="M1090">
            <v>606.93599999999992</v>
          </cell>
          <cell r="N1090">
            <v>574.99199999999996</v>
          </cell>
          <cell r="P1090">
            <v>691991000812</v>
          </cell>
          <cell r="R1090">
            <v>22</v>
          </cell>
          <cell r="S1090">
            <v>19</v>
          </cell>
          <cell r="T1090">
            <v>18</v>
          </cell>
          <cell r="U1090">
            <v>29</v>
          </cell>
          <cell r="V1090" t="str">
            <v>CN</v>
          </cell>
          <cell r="W1090" t="str">
            <v>Non Compliant</v>
          </cell>
          <cell r="X1090" t="str">
            <v xml:space="preserve">http://www.jblpro.com/www/products/installed-sound/control-contractor-series/control-31 </v>
          </cell>
          <cell r="Y1090">
            <v>176</v>
          </cell>
        </row>
        <row r="1091">
          <cell r="A1091" t="str">
            <v>CONTROL HST</v>
          </cell>
          <cell r="B1091" t="str">
            <v>JBL</v>
          </cell>
          <cell r="C1091" t="str">
            <v>Surface-Mount Speaker</v>
          </cell>
          <cell r="D1091" t="str">
            <v>CONTROL HST</v>
          </cell>
          <cell r="E1091" t="str">
            <v>JBL018</v>
          </cell>
          <cell r="H1091" t="str">
            <v>5.25" WIDE COVERAGE ON-WALL SPEAKER, BLK</v>
          </cell>
          <cell r="I1091" t="str">
            <v>Control HST in Black.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Black (RAL9004) (Priced and Sold in Pairs)</v>
          </cell>
          <cell r="J1091">
            <v>456</v>
          </cell>
          <cell r="K1091">
            <v>380</v>
          </cell>
          <cell r="L1091">
            <v>280.77</v>
          </cell>
          <cell r="M1091">
            <v>266.73149999999998</v>
          </cell>
          <cell r="N1091">
            <v>252.69299999999998</v>
          </cell>
          <cell r="P1091">
            <v>691991000775</v>
          </cell>
          <cell r="R1091">
            <v>10</v>
          </cell>
          <cell r="S1091">
            <v>17</v>
          </cell>
          <cell r="T1091">
            <v>10</v>
          </cell>
          <cell r="U1091">
            <v>13</v>
          </cell>
          <cell r="V1091" t="str">
            <v>CN</v>
          </cell>
          <cell r="W1091" t="str">
            <v>Non Compliant</v>
          </cell>
          <cell r="X1091" t="str">
            <v xml:space="preserve">http://www.jblpro.com/www/products/installed-sound/control-hst#.V4Vw7fkrLs0 </v>
          </cell>
          <cell r="Y1091">
            <v>177</v>
          </cell>
        </row>
        <row r="1092">
          <cell r="A1092" t="str">
            <v>CONTROL HST-WH</v>
          </cell>
          <cell r="B1092" t="str">
            <v>JBL</v>
          </cell>
          <cell r="C1092" t="str">
            <v>Surface-Mount Speaker</v>
          </cell>
          <cell r="D1092" t="str">
            <v>CONTROL HST-WH</v>
          </cell>
          <cell r="E1092" t="str">
            <v>JBL018</v>
          </cell>
          <cell r="H1092" t="str">
            <v>5.25" WIDE COVERAGE ON-WALL SPEAKER, WHT</v>
          </cell>
          <cell r="I1092" t="str">
            <v>Control HST in White. On-Wall speaker with Hemispherical Soundfield Technology™ that provides Extremely Wide Horizontal Coverage of almost 180°, 5.25" CMMD Woofer and two splayed 0.75" Fluid-cooled Tweeters, 100W Cont. Pink Noise (400W Peak) Power Capacity (2hr), 50Hz - 20kHz Frequency Range, 88dB Sensitivity, 60W 70V/100V multi-tap Transformer with 8Ω direct, 180° H x 160° V Coverage, IP-54 Rated, Includes U-Bracket, White (RAL9016) (Priced and Sold in Pairs)</v>
          </cell>
          <cell r="J1092">
            <v>380</v>
          </cell>
          <cell r="K1092">
            <v>380</v>
          </cell>
          <cell r="L1092">
            <v>280.77</v>
          </cell>
          <cell r="M1092">
            <v>266.73149999999998</v>
          </cell>
          <cell r="N1092">
            <v>252.69299999999998</v>
          </cell>
          <cell r="P1092">
            <v>691991000782</v>
          </cell>
          <cell r="R1092">
            <v>10</v>
          </cell>
          <cell r="S1092">
            <v>17</v>
          </cell>
          <cell r="T1092">
            <v>10</v>
          </cell>
          <cell r="U1092">
            <v>13</v>
          </cell>
          <cell r="V1092" t="str">
            <v>CN</v>
          </cell>
          <cell r="W1092" t="str">
            <v>Non Compliant</v>
          </cell>
          <cell r="X1092" t="str">
            <v xml:space="preserve">http://www.jblpro.com/www/products/installed-sound/control-hst#.V4Vw7fkrLs0 </v>
          </cell>
          <cell r="Y1092">
            <v>178</v>
          </cell>
        </row>
        <row r="1093">
          <cell r="A1093" t="str">
            <v>CONTROLCRV</v>
          </cell>
          <cell r="B1093" t="str">
            <v>JBL</v>
          </cell>
          <cell r="C1093" t="str">
            <v>Surface-Mount Speaker</v>
          </cell>
          <cell r="D1093" t="str">
            <v>CONTROLCRV</v>
          </cell>
          <cell r="E1093" t="str">
            <v>JBL018</v>
          </cell>
          <cell r="H1093" t="str">
            <v>DUAL 4" VERSATILE ARCHITECTURAL SPEAKER, BLK</v>
          </cell>
          <cell r="I1093" t="str">
            <v>Control CRV in Black.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93">
            <v>390</v>
          </cell>
          <cell r="K1093">
            <v>325</v>
          </cell>
          <cell r="L1093">
            <v>242.19</v>
          </cell>
          <cell r="M1093">
            <v>230.0805</v>
          </cell>
          <cell r="N1093">
            <v>217.971</v>
          </cell>
          <cell r="O1093">
            <v>4</v>
          </cell>
          <cell r="P1093">
            <v>50036904001</v>
          </cell>
          <cell r="R1093">
            <v>9.5</v>
          </cell>
          <cell r="S1093">
            <v>16</v>
          </cell>
          <cell r="T1093">
            <v>14</v>
          </cell>
          <cell r="U1093">
            <v>28</v>
          </cell>
          <cell r="V1093" t="str">
            <v>CN</v>
          </cell>
          <cell r="W1093" t="str">
            <v>Non Compliant</v>
          </cell>
          <cell r="X1093" t="str">
            <v xml:space="preserve">http://www.jblpro.com/www/products/installed-sound/control-crv#.V4VxM_krLs0 </v>
          </cell>
          <cell r="Y1093">
            <v>179</v>
          </cell>
        </row>
        <row r="1094">
          <cell r="A1094" t="str">
            <v>CONTROLCRV-WH</v>
          </cell>
          <cell r="B1094" t="str">
            <v>JBL</v>
          </cell>
          <cell r="C1094" t="str">
            <v>Surface-Mount Speaker</v>
          </cell>
          <cell r="D1094" t="str">
            <v>CONTROLCRV-WH</v>
          </cell>
          <cell r="E1094" t="str">
            <v>JBL018</v>
          </cell>
          <cell r="H1094" t="str">
            <v>DUAL 4" VERSATILE ARCHITECTURAL SPEAKER, WHT</v>
          </cell>
          <cell r="I1094" t="str">
            <v>Control CRV in White. Versatile High Design Indoor/Outdoor Loudspeaker with Unique, Contemporary, Curved-Design and Versatile mounting configurations, Dual 4" (100mm) PolyPlas,™ shielded Woofer and 0.75" (19mm) Titanium-laminate Dome Tweeter, 75W Cont. Pink Noise (150W Program) Power Capacity (2hr), 80Hz - 20kHz Frequency Range, 89dB Sensitivity, 30W 70V/100V multi-tap Transformer with 4Ω direct, 105° H x 80° V Coverage, Outdoor rated to IP-34, Includes Corner/Wall-mount Bracket (Priced and sold as Each) International Masterpack is 4Pcs</v>
          </cell>
          <cell r="J1094">
            <v>325</v>
          </cell>
          <cell r="K1094">
            <v>325</v>
          </cell>
          <cell r="L1094">
            <v>242.19</v>
          </cell>
          <cell r="M1094">
            <v>230.0805</v>
          </cell>
          <cell r="N1094">
            <v>217.971</v>
          </cell>
          <cell r="O1094">
            <v>4</v>
          </cell>
          <cell r="P1094">
            <v>50036904018</v>
          </cell>
          <cell r="R1094">
            <v>9.75</v>
          </cell>
          <cell r="S1094">
            <v>28</v>
          </cell>
          <cell r="T1094">
            <v>16</v>
          </cell>
          <cell r="U1094">
            <v>15</v>
          </cell>
          <cell r="V1094" t="str">
            <v>CN</v>
          </cell>
          <cell r="W1094" t="str">
            <v>Compliant</v>
          </cell>
          <cell r="X1094" t="str">
            <v xml:space="preserve">http://www.jblpro.com/www/products/installed-sound/control-crv#.V4VxM_krLs0 </v>
          </cell>
          <cell r="Y1094">
            <v>180</v>
          </cell>
        </row>
        <row r="1095">
          <cell r="A1095" t="str">
            <v>CONTROL SB2210</v>
          </cell>
          <cell r="B1095" t="str">
            <v>JBL</v>
          </cell>
          <cell r="C1095" t="str">
            <v>Surface-Mount Speaker</v>
          </cell>
          <cell r="D1095" t="str">
            <v>CONTROL SB2210</v>
          </cell>
          <cell r="E1095" t="str">
            <v>JBL018</v>
          </cell>
          <cell r="H1095" t="str">
            <v>DUAL 10" COMPACT SUBWOOFER, BLK</v>
          </cell>
          <cell r="I1095" t="str">
            <v>Control SB2210 in Black. Professional Compact Subwoofer, Dual 10" (250mm) Woven Fiberglass cone LF drivers, 500W Cont. Pink Noise (2000W Peak) Power Capacity (2hr), 38Hz - 500Hz Frequency Range, 95dB Sensitivity, 8Ω, Low-Profile Design, IP-45 Rated, Includes MTC-PC2 input panel cover (Priced and Sold as Each)</v>
          </cell>
          <cell r="J1095">
            <v>970</v>
          </cell>
          <cell r="K1095">
            <v>970</v>
          </cell>
          <cell r="L1095">
            <v>721.12</v>
          </cell>
          <cell r="M1095">
            <v>685.06399999999996</v>
          </cell>
          <cell r="N1095">
            <v>649.00800000000004</v>
          </cell>
          <cell r="P1095">
            <v>691991004322</v>
          </cell>
          <cell r="R1095">
            <v>59</v>
          </cell>
          <cell r="S1095">
            <v>29</v>
          </cell>
          <cell r="T1095">
            <v>28</v>
          </cell>
          <cell r="U1095">
            <v>20</v>
          </cell>
          <cell r="V1095" t="str">
            <v>CN</v>
          </cell>
          <cell r="W1095" t="str">
            <v>Non Compliant</v>
          </cell>
          <cell r="X1095" t="str">
            <v xml:space="preserve">http://www.jblpro.com/www/products/installed-sound/control-contractor-series/control-sb2210 </v>
          </cell>
          <cell r="Y1095">
            <v>181</v>
          </cell>
        </row>
        <row r="1096">
          <cell r="A1096" t="str">
            <v>CONTROL SB2210-WH</v>
          </cell>
          <cell r="B1096" t="str">
            <v>JBL</v>
          </cell>
          <cell r="C1096" t="str">
            <v>Surface-Mount Speaker</v>
          </cell>
          <cell r="D1096" t="str">
            <v>CONTROL SB2210-WH</v>
          </cell>
          <cell r="E1096" t="str">
            <v>JBL018</v>
          </cell>
          <cell r="H1096" t="str">
            <v>DUAL 10" COMPACT SUBWOOFER, WHT</v>
          </cell>
          <cell r="I1096" t="str">
            <v>Control SB2210 in White. Professional Compact Subwoofer, Dual 10" (250mm) Woven Fiberglass cone LF drivers, 500W Cont. Pink Noise (2000W Peak) Power Capacity (2hr), 38Hz - 500Hz Frequency Range, 95dB Sensitivity, 8Ω direct, Low-Profile Design, IP-45 Rated, Includes MTC-PC2 input panel cover (Priced and Sold as Each)</v>
          </cell>
          <cell r="J1096">
            <v>890</v>
          </cell>
          <cell r="K1096">
            <v>890</v>
          </cell>
          <cell r="L1096">
            <v>663.88</v>
          </cell>
          <cell r="M1096">
            <v>630.68599999999992</v>
          </cell>
          <cell r="N1096">
            <v>597.49199999999996</v>
          </cell>
          <cell r="P1096">
            <v>691991004339</v>
          </cell>
          <cell r="R1096">
            <v>59.5</v>
          </cell>
          <cell r="S1096">
            <v>29</v>
          </cell>
          <cell r="T1096">
            <v>28</v>
          </cell>
          <cell r="U1096">
            <v>20</v>
          </cell>
          <cell r="V1096" t="str">
            <v>CN</v>
          </cell>
          <cell r="X1096" t="str">
            <v xml:space="preserve">http://www.jblpro.com/www/products/installed-sound/control-contractor-series/control-sb2210 </v>
          </cell>
          <cell r="Y1096">
            <v>182</v>
          </cell>
        </row>
        <row r="1097">
          <cell r="A1097" t="str">
            <v>MTC-210UB</v>
          </cell>
          <cell r="B1097" t="str">
            <v>JBL</v>
          </cell>
          <cell r="C1097" t="str">
            <v>Accessory</v>
          </cell>
          <cell r="D1097" t="str">
            <v>MTC-210UB</v>
          </cell>
          <cell r="E1097" t="str">
            <v>JBL018</v>
          </cell>
          <cell r="H1097" t="str">
            <v>U-BRACKET FOR CONTROL SB-2210, BLK</v>
          </cell>
          <cell r="I1097" t="str">
            <v>MTC-210UB in Black. U-Bracket for Control SB-2210 Subwoofer, Includes two friction gaskets and Hardware (Priced and Sold as Each)</v>
          </cell>
          <cell r="J1097">
            <v>125</v>
          </cell>
          <cell r="K1097">
            <v>125</v>
          </cell>
          <cell r="L1097">
            <v>73.489999999999995</v>
          </cell>
          <cell r="M1097">
            <v>69.815499999999986</v>
          </cell>
          <cell r="N1097">
            <v>66.140999999999991</v>
          </cell>
          <cell r="P1097">
            <v>50036904728</v>
          </cell>
          <cell r="R1097">
            <v>9</v>
          </cell>
          <cell r="S1097">
            <v>28</v>
          </cell>
          <cell r="T1097">
            <v>17</v>
          </cell>
          <cell r="U1097">
            <v>5</v>
          </cell>
          <cell r="V1097" t="str">
            <v>US</v>
          </cell>
          <cell r="W1097" t="str">
            <v>Compliant</v>
          </cell>
          <cell r="Y1097">
            <v>183</v>
          </cell>
        </row>
        <row r="1098">
          <cell r="A1098" t="str">
            <v>MTC-210UB-WH</v>
          </cell>
          <cell r="B1098" t="str">
            <v>JBL</v>
          </cell>
          <cell r="C1098" t="str">
            <v>Accessory</v>
          </cell>
          <cell r="D1098" t="str">
            <v>MTC-210UB-WH</v>
          </cell>
          <cell r="E1098" t="str">
            <v>JBL018</v>
          </cell>
          <cell r="H1098" t="str">
            <v>U-BRACKET FOR CONTROL SB-2210, WHT</v>
          </cell>
          <cell r="I1098" t="str">
            <v>UMTC-210UB in White. U-Bracket for Control SB-2210 Subwoofer, Includes two friction gaskets and Hardware (Priced and Sold as Each)</v>
          </cell>
          <cell r="J1098">
            <v>125</v>
          </cell>
          <cell r="K1098">
            <v>125</v>
          </cell>
          <cell r="L1098">
            <v>73.489999999999995</v>
          </cell>
          <cell r="P1098">
            <v>691991300325</v>
          </cell>
          <cell r="R1098">
            <v>20</v>
          </cell>
          <cell r="S1098">
            <v>5</v>
          </cell>
          <cell r="T1098">
            <v>17</v>
          </cell>
          <cell r="U1098">
            <v>28</v>
          </cell>
          <cell r="V1098" t="str">
            <v>US</v>
          </cell>
          <cell r="W1098" t="str">
            <v>Non Compliant</v>
          </cell>
          <cell r="Y1098">
            <v>184</v>
          </cell>
        </row>
        <row r="1099">
          <cell r="A1099" t="str">
            <v>MTC-23CM</v>
          </cell>
          <cell r="B1099" t="str">
            <v>JBL</v>
          </cell>
          <cell r="C1099" t="str">
            <v>Accessory</v>
          </cell>
          <cell r="D1099" t="str">
            <v>MTC-23CM</v>
          </cell>
          <cell r="E1099" t="str">
            <v>JBL018</v>
          </cell>
          <cell r="H1099" t="str">
            <v>CEILING-MOUNT INVISIBALL® ADAPTER FOR CONTROL 23, BLK</v>
          </cell>
          <cell r="I1099" t="str">
            <v>MTC-23CM in Black. Ceiling-Mount InvisiBall Adapter for Control 23 (Priced and sold as a pack of 2 pcs)</v>
          </cell>
          <cell r="J1099">
            <v>25</v>
          </cell>
          <cell r="K1099">
            <v>25</v>
          </cell>
          <cell r="L1099">
            <v>13.67</v>
          </cell>
          <cell r="P1099">
            <v>691991300332</v>
          </cell>
          <cell r="R1099">
            <v>1</v>
          </cell>
          <cell r="S1099">
            <v>6</v>
          </cell>
          <cell r="T1099">
            <v>2</v>
          </cell>
          <cell r="U1099">
            <v>2</v>
          </cell>
          <cell r="V1099" t="str">
            <v>CN</v>
          </cell>
          <cell r="W1099" t="str">
            <v>Non Compliant</v>
          </cell>
          <cell r="Y1099">
            <v>185</v>
          </cell>
        </row>
        <row r="1100">
          <cell r="A1100" t="str">
            <v>MTC-23CM-WH</v>
          </cell>
          <cell r="B1100" t="str">
            <v>JBL</v>
          </cell>
          <cell r="C1100" t="str">
            <v>Accessory</v>
          </cell>
          <cell r="D1100" t="str">
            <v>MTC-23CM-WH</v>
          </cell>
          <cell r="E1100" t="str">
            <v>JBL018</v>
          </cell>
          <cell r="H1100" t="str">
            <v>CEILING-MOUNT INVISIBALL® ADAPTER FOR CONTROL 23, WHT</v>
          </cell>
          <cell r="I1100" t="str">
            <v>MTC-23CM in White. Ceiling-Mount InvisiBall Adapter for Control 23  (Priced and sold as a pack of 2 pcs)</v>
          </cell>
          <cell r="J1100">
            <v>35</v>
          </cell>
          <cell r="K1100">
            <v>28</v>
          </cell>
          <cell r="L1100">
            <v>14.88</v>
          </cell>
          <cell r="P1100">
            <v>691991300349</v>
          </cell>
          <cell r="R1100">
            <v>1</v>
          </cell>
          <cell r="S1100">
            <v>6</v>
          </cell>
          <cell r="T1100">
            <v>2</v>
          </cell>
          <cell r="U1100">
            <v>2</v>
          </cell>
          <cell r="V1100" t="str">
            <v>CN</v>
          </cell>
          <cell r="W1100" t="str">
            <v>Non Compliant</v>
          </cell>
          <cell r="Y1100">
            <v>186</v>
          </cell>
        </row>
        <row r="1101">
          <cell r="A1101" t="str">
            <v>MTC-23UB-1</v>
          </cell>
          <cell r="B1101" t="str">
            <v>JBL</v>
          </cell>
          <cell r="C1101" t="str">
            <v>Accessory</v>
          </cell>
          <cell r="D1101" t="str">
            <v>MTC-23UB-1</v>
          </cell>
          <cell r="E1101" t="str">
            <v>JBL018</v>
          </cell>
          <cell r="H1101" t="str">
            <v>U-BRACKET FOR CONTROL 23-1/1L, BLK</v>
          </cell>
          <cell r="I1101" t="str">
            <v>MTC-23UB-1 in Black. U-Bracket for Control 23-1 &amp; 23-1L (Priced and sold as each) International Masterpack is 6 pcs</v>
          </cell>
          <cell r="J1101">
            <v>55</v>
          </cell>
          <cell r="K1101">
            <v>55</v>
          </cell>
          <cell r="L1101">
            <v>25.45</v>
          </cell>
          <cell r="P1101">
            <v>691991005213</v>
          </cell>
          <cell r="R1101">
            <v>1</v>
          </cell>
          <cell r="S1101">
            <v>4.5</v>
          </cell>
          <cell r="T1101">
            <v>9</v>
          </cell>
          <cell r="U1101">
            <v>5.5</v>
          </cell>
          <cell r="V1101" t="str">
            <v>CN</v>
          </cell>
          <cell r="W1101" t="str">
            <v>Non Compliant</v>
          </cell>
          <cell r="Y1101">
            <v>187</v>
          </cell>
        </row>
        <row r="1102">
          <cell r="A1102" t="str">
            <v>MTC-23UB-1-WH</v>
          </cell>
          <cell r="B1102" t="str">
            <v>JBL</v>
          </cell>
          <cell r="C1102" t="str">
            <v>Accessory</v>
          </cell>
          <cell r="D1102" t="str">
            <v>MTC-23UB-1-WH</v>
          </cell>
          <cell r="E1102" t="str">
            <v>JBL018</v>
          </cell>
          <cell r="H1102" t="str">
            <v>U-BRACKET FOR CONTROL 23-1/1L, WHT</v>
          </cell>
          <cell r="I1102" t="str">
            <v>MTC-23UB-1 in White. U-Bracket for Control 23-1 &amp; 23-1L (Priced and sold as each) International Masterpack is 6 pcs</v>
          </cell>
          <cell r="J1102">
            <v>55</v>
          </cell>
          <cell r="K1102">
            <v>55</v>
          </cell>
          <cell r="L1102">
            <v>25.45</v>
          </cell>
          <cell r="P1102">
            <v>691991005220</v>
          </cell>
          <cell r="R1102">
            <v>1</v>
          </cell>
          <cell r="S1102">
            <v>4.5</v>
          </cell>
          <cell r="T1102">
            <v>9</v>
          </cell>
          <cell r="U1102">
            <v>5.5</v>
          </cell>
          <cell r="V1102" t="str">
            <v>CN</v>
          </cell>
          <cell r="W1102" t="str">
            <v>Compliant</v>
          </cell>
          <cell r="X1102" t="str">
            <v xml:space="preserve">http://www.jblpro.com/ProductAttachments/brktmanl.pdf </v>
          </cell>
          <cell r="Y1102">
            <v>188</v>
          </cell>
        </row>
        <row r="1103">
          <cell r="A1103" t="str">
            <v>MTC-23WMG-1</v>
          </cell>
          <cell r="B1103" t="str">
            <v>JBL</v>
          </cell>
          <cell r="C1103" t="str">
            <v>Accessory</v>
          </cell>
          <cell r="D1103" t="str">
            <v>MTC-23WMG-1</v>
          </cell>
          <cell r="E1103" t="str">
            <v>JBL018</v>
          </cell>
          <cell r="H1103" t="str">
            <v>WEATHERMAX™ GRILLE FOR CONTROL 23-1/1L, BLK</v>
          </cell>
          <cell r="I1103" t="str">
            <v>MTC-23WMG-1 in Black. WeatherMax™ Replacement Grille with backing for Control 23-1 &amp; 23-1L, Thick aluminum Grille with 3-layer foam (Tight-weave mesh vapor barrier) backing, Powdercoat finish, Suitable for harsh environments, Provides IP-55 Rating (Priced and sold as each)</v>
          </cell>
          <cell r="J1103">
            <v>55</v>
          </cell>
          <cell r="K1103">
            <v>55</v>
          </cell>
          <cell r="L1103">
            <v>26.04</v>
          </cell>
          <cell r="P1103">
            <v>691991005152</v>
          </cell>
          <cell r="R1103">
            <v>0.5</v>
          </cell>
          <cell r="S1103">
            <v>1.5</v>
          </cell>
          <cell r="T1103">
            <v>6</v>
          </cell>
          <cell r="U1103">
            <v>8.5</v>
          </cell>
          <cell r="V1103" t="str">
            <v>CN</v>
          </cell>
          <cell r="W1103" t="str">
            <v>Non Compliant</v>
          </cell>
          <cell r="Y1103">
            <v>189</v>
          </cell>
        </row>
        <row r="1104">
          <cell r="A1104" t="str">
            <v>MTC-23WMG-1-WH</v>
          </cell>
          <cell r="B1104" t="str">
            <v>JBL</v>
          </cell>
          <cell r="C1104" t="str">
            <v>Accessory</v>
          </cell>
          <cell r="D1104" t="str">
            <v>MTC-23WMG-1-WH</v>
          </cell>
          <cell r="E1104" t="str">
            <v>JBL018</v>
          </cell>
          <cell r="H1104" t="str">
            <v>WEATHERMAX™ GRILLE FOR CONTROL 23-1/1L, WHT</v>
          </cell>
          <cell r="I1104" t="str">
            <v>MTC-23WMG-1 in White. WeatherMax™ Replacement Grille with backing for Control 23-1 &amp; 23-1L, Thick aluminum Grille with 3-layer foam (Tight-weave mesh vapor barrier) backing, Powdercoat finish, Suitable for harsh environments, Provides IP-55 Rating (Priced and sold as each)</v>
          </cell>
          <cell r="J1104">
            <v>66</v>
          </cell>
          <cell r="K1104">
            <v>55</v>
          </cell>
          <cell r="L1104">
            <v>26.04</v>
          </cell>
          <cell r="P1104">
            <v>691991005169</v>
          </cell>
          <cell r="R1104">
            <v>0.5</v>
          </cell>
          <cell r="S1104">
            <v>1.5</v>
          </cell>
          <cell r="T1104">
            <v>6</v>
          </cell>
          <cell r="U1104">
            <v>8.5</v>
          </cell>
          <cell r="V1104" t="str">
            <v>CN</v>
          </cell>
          <cell r="W1104" t="str">
            <v>Non Compliant</v>
          </cell>
          <cell r="Y1104">
            <v>190</v>
          </cell>
        </row>
        <row r="1105">
          <cell r="A1105" t="str">
            <v>MTC-25UB-1</v>
          </cell>
          <cell r="B1105" t="str">
            <v>JBL</v>
          </cell>
          <cell r="C1105" t="str">
            <v>Accessory</v>
          </cell>
          <cell r="D1105" t="str">
            <v>MTC-25UB-1</v>
          </cell>
          <cell r="E1105" t="str">
            <v>JBL018</v>
          </cell>
          <cell r="H1105" t="str">
            <v>U-BRACKET FOR CONTROL 25-1/1L, BLK</v>
          </cell>
          <cell r="I1105" t="str">
            <v>MTC-25UB-1 in Black. U-Bracket for Control 25-1 &amp; 25-1L (Priced and sold as each) International Masterpack is 6 pcs</v>
          </cell>
          <cell r="J1105">
            <v>84</v>
          </cell>
          <cell r="K1105">
            <v>70</v>
          </cell>
          <cell r="L1105">
            <v>32.82</v>
          </cell>
          <cell r="P1105">
            <v>691991005237</v>
          </cell>
          <cell r="R1105">
            <v>1</v>
          </cell>
          <cell r="S1105">
            <v>5.5</v>
          </cell>
          <cell r="T1105">
            <v>11</v>
          </cell>
          <cell r="U1105">
            <v>6.5</v>
          </cell>
          <cell r="V1105" t="str">
            <v>CN</v>
          </cell>
          <cell r="W1105" t="str">
            <v>Non Compliant</v>
          </cell>
          <cell r="Y1105">
            <v>191</v>
          </cell>
        </row>
        <row r="1106">
          <cell r="A1106" t="str">
            <v>MTC-25UB-1-WH</v>
          </cell>
          <cell r="B1106" t="str">
            <v>JBL</v>
          </cell>
          <cell r="C1106" t="str">
            <v>Accessory</v>
          </cell>
          <cell r="D1106" t="str">
            <v>MTC-25UB-1-WH</v>
          </cell>
          <cell r="E1106" t="str">
            <v>JBL018</v>
          </cell>
          <cell r="H1106" t="str">
            <v>U-BRACKET FOR CONTROL 25-1/1L, WHT</v>
          </cell>
          <cell r="I1106" t="str">
            <v>MTC-25UB-1 in White. U-Bracket for Control 25-1 &amp; 25-1L (Priced and sold as each) International Masterpack is 6 pcs</v>
          </cell>
          <cell r="J1106">
            <v>70</v>
          </cell>
          <cell r="K1106">
            <v>70</v>
          </cell>
          <cell r="L1106">
            <v>32.82</v>
          </cell>
          <cell r="P1106">
            <v>691991005848</v>
          </cell>
          <cell r="R1106">
            <v>1</v>
          </cell>
          <cell r="S1106">
            <v>5.5</v>
          </cell>
          <cell r="T1106">
            <v>11</v>
          </cell>
          <cell r="U1106">
            <v>6.5</v>
          </cell>
          <cell r="V1106" t="str">
            <v>CN</v>
          </cell>
          <cell r="W1106" t="str">
            <v>Compliant</v>
          </cell>
          <cell r="X1106" t="str">
            <v xml:space="preserve">http://www.jblpro.com/ProductAttachments/brktmanl.pdf </v>
          </cell>
          <cell r="Y1106">
            <v>192</v>
          </cell>
        </row>
        <row r="1107">
          <cell r="A1107" t="str">
            <v>MTC-25WMG-1</v>
          </cell>
          <cell r="B1107" t="str">
            <v>JBL</v>
          </cell>
          <cell r="C1107" t="str">
            <v>Accessory</v>
          </cell>
          <cell r="D1107" t="str">
            <v>MTC-25WMG-1</v>
          </cell>
          <cell r="E1107" t="str">
            <v>JBL018</v>
          </cell>
          <cell r="H1107" t="str">
            <v>WEATHERMAX™ GRILLE FOR CONTROL 25-1/1L, BLK</v>
          </cell>
          <cell r="I1107" t="str">
            <v>MTC-25WMG-1 in Black. WeatherMax™ Replacement Grille with backing for Control 25-1 &amp; 25-1L, Thick aluminum Grille with 3-layer foam (Tight-weave mesh vapor barrier) backing, Powdercoat finish, Suitable for harsh environments, Provides IP-55 Rating (Priced and sold as each)</v>
          </cell>
          <cell r="J1107">
            <v>75</v>
          </cell>
          <cell r="K1107">
            <v>75</v>
          </cell>
          <cell r="L1107">
            <v>36.57</v>
          </cell>
          <cell r="P1107">
            <v>691991005176</v>
          </cell>
          <cell r="R1107">
            <v>1</v>
          </cell>
          <cell r="S1107">
            <v>1.5</v>
          </cell>
          <cell r="T1107">
            <v>7.5</v>
          </cell>
          <cell r="U1107">
            <v>10</v>
          </cell>
          <cell r="V1107" t="str">
            <v>CN</v>
          </cell>
          <cell r="W1107" t="str">
            <v>Non Compliant</v>
          </cell>
          <cell r="Y1107">
            <v>193</v>
          </cell>
        </row>
        <row r="1108">
          <cell r="A1108" t="str">
            <v>MTC-25WMG-1-WH</v>
          </cell>
          <cell r="B1108" t="str">
            <v>JBL</v>
          </cell>
          <cell r="C1108" t="str">
            <v>Accessory</v>
          </cell>
          <cell r="D1108" t="str">
            <v>MTC-25WMG-1-WH</v>
          </cell>
          <cell r="E1108" t="str">
            <v>JBL018</v>
          </cell>
          <cell r="H1108" t="str">
            <v>WEATHERMAX™ GRILLE FOR CONTROL 25-1/1L, WHT</v>
          </cell>
          <cell r="I1108" t="str">
            <v>MTC-25WMG-1 in White. WeatherMax™ Replacement Grille with backing for Control 25-1 &amp; 25-1L, Thick aluminum Grille with 3-layer foam (Tight-weave mesh vapor barrier) backing, Powdercoat finish, Suitable for harsh environments, Provides IP-55 Rating (Priced and sold as each)</v>
          </cell>
          <cell r="J1108">
            <v>85</v>
          </cell>
          <cell r="K1108">
            <v>85</v>
          </cell>
          <cell r="L1108">
            <v>39.47</v>
          </cell>
          <cell r="P1108">
            <v>691991005183</v>
          </cell>
          <cell r="R1108">
            <v>1</v>
          </cell>
          <cell r="S1108">
            <v>1.5</v>
          </cell>
          <cell r="T1108">
            <v>7.5</v>
          </cell>
          <cell r="U1108">
            <v>10</v>
          </cell>
          <cell r="V1108" t="str">
            <v>CN</v>
          </cell>
          <cell r="W1108" t="str">
            <v>Non Compliant</v>
          </cell>
          <cell r="Y1108">
            <v>194</v>
          </cell>
        </row>
        <row r="1109">
          <cell r="A1109" t="str">
            <v>MTC-28/25CM</v>
          </cell>
          <cell r="B1109" t="str">
            <v>JBL</v>
          </cell>
          <cell r="C1109" t="str">
            <v>Accessory</v>
          </cell>
          <cell r="D1109" t="str">
            <v>MTC-28/25CM</v>
          </cell>
          <cell r="E1109" t="str">
            <v>JBL018</v>
          </cell>
          <cell r="H1109" t="str">
            <v>CEILING-MT INVISIBALL® ADAPTER FOR CONTROL 25/28, BLK</v>
          </cell>
          <cell r="I1109" t="str">
            <v>MTC-28/25CM in Black. Ceiling-Mount InvisiBall Adapter for Control 25 &amp; 28  (Priced and sold as a pack of 2 pcs)</v>
          </cell>
          <cell r="J1109">
            <v>50</v>
          </cell>
          <cell r="K1109">
            <v>50</v>
          </cell>
          <cell r="L1109">
            <v>29.11</v>
          </cell>
          <cell r="P1109">
            <v>50036904735</v>
          </cell>
          <cell r="R1109">
            <v>1.1000000000000001</v>
          </cell>
          <cell r="S1109">
            <v>4</v>
          </cell>
          <cell r="T1109">
            <v>12</v>
          </cell>
          <cell r="U1109">
            <v>2</v>
          </cell>
          <cell r="V1109" t="str">
            <v>CN</v>
          </cell>
          <cell r="W1109" t="str">
            <v>Non Compliant</v>
          </cell>
          <cell r="Y1109">
            <v>195</v>
          </cell>
        </row>
        <row r="1110">
          <cell r="A1110" t="str">
            <v>MTC-28/25CM-WH</v>
          </cell>
          <cell r="B1110" t="str">
            <v>JBL</v>
          </cell>
          <cell r="C1110" t="str">
            <v>Accessory</v>
          </cell>
          <cell r="D1110" t="str">
            <v>MTC-28/25CM-WH</v>
          </cell>
          <cell r="E1110" t="str">
            <v>JBL018</v>
          </cell>
          <cell r="H1110" t="str">
            <v>CEILING-MT INVISIBALL® ADAPTER FOR CONTROL 25/28, WHT</v>
          </cell>
          <cell r="I1110" t="str">
            <v>MTC-28/25CM in White. Ceiling-Mount InvisiBall Adapter for Control 25 &amp; 28  (Priced and sold as a pack of 2 pcs)</v>
          </cell>
          <cell r="J1110">
            <v>60</v>
          </cell>
          <cell r="K1110">
            <v>50</v>
          </cell>
          <cell r="L1110">
            <v>29.11</v>
          </cell>
          <cell r="P1110">
            <v>50036904742</v>
          </cell>
          <cell r="R1110">
            <v>1.5</v>
          </cell>
          <cell r="S1110">
            <v>12</v>
          </cell>
          <cell r="T1110">
            <v>3</v>
          </cell>
          <cell r="U1110">
            <v>2</v>
          </cell>
          <cell r="V1110" t="str">
            <v>CN</v>
          </cell>
          <cell r="W1110" t="str">
            <v>Compliant</v>
          </cell>
          <cell r="X1110" t="str">
            <v xml:space="preserve">http://www.jblpro.com/ProductAttachments/brktmanl.pdf </v>
          </cell>
          <cell r="Y1110">
            <v>196</v>
          </cell>
        </row>
        <row r="1111">
          <cell r="A1111" t="str">
            <v>MTC-28UB-1</v>
          </cell>
          <cell r="B1111" t="str">
            <v>JBL</v>
          </cell>
          <cell r="C1111" t="str">
            <v>Accessory</v>
          </cell>
          <cell r="D1111" t="str">
            <v>MTC-28UB-1</v>
          </cell>
          <cell r="E1111" t="str">
            <v>JBL018</v>
          </cell>
          <cell r="H1111" t="str">
            <v>U-BRACKET FOR CONTROL 28-1/1L, BLK</v>
          </cell>
          <cell r="I1111" t="str">
            <v>MTC-28UB-1 in Black. U-Bracket for Control 28-1 &amp; 28-1L (Priced and sold as each) International Masterpack is 6 pcs</v>
          </cell>
          <cell r="J1111">
            <v>102</v>
          </cell>
          <cell r="K1111">
            <v>85</v>
          </cell>
          <cell r="L1111">
            <v>41.3</v>
          </cell>
          <cell r="P1111">
            <v>691991005251</v>
          </cell>
          <cell r="R1111">
            <v>4</v>
          </cell>
          <cell r="S1111">
            <v>5</v>
          </cell>
          <cell r="T1111">
            <v>16.5</v>
          </cell>
          <cell r="U1111">
            <v>8</v>
          </cell>
          <cell r="V1111" t="str">
            <v>CN</v>
          </cell>
          <cell r="W1111" t="str">
            <v>Non Compliant</v>
          </cell>
          <cell r="Y1111">
            <v>197</v>
          </cell>
        </row>
        <row r="1112">
          <cell r="A1112" t="str">
            <v>MTC-28UB-1-WH</v>
          </cell>
          <cell r="B1112" t="str">
            <v>JBL</v>
          </cell>
          <cell r="C1112" t="str">
            <v>Accessory</v>
          </cell>
          <cell r="D1112" t="str">
            <v>MTC-28UB-1-WH</v>
          </cell>
          <cell r="E1112" t="str">
            <v>JBL018</v>
          </cell>
          <cell r="H1112" t="str">
            <v>U-BRACKET FOR CONTROL 28-1/1L, WHT</v>
          </cell>
          <cell r="I1112" t="str">
            <v>MTC-28UB-1 in White. U-Bracket for Control 28-1 &amp; 28-1L (Priced and sold as each) International Masterpack is 6 pcs</v>
          </cell>
          <cell r="J1112">
            <v>85</v>
          </cell>
          <cell r="K1112">
            <v>85</v>
          </cell>
          <cell r="L1112">
            <v>41.3</v>
          </cell>
          <cell r="P1112">
            <v>691991005855</v>
          </cell>
          <cell r="R1112">
            <v>4</v>
          </cell>
          <cell r="S1112">
            <v>5</v>
          </cell>
          <cell r="T1112">
            <v>16.5</v>
          </cell>
          <cell r="U1112">
            <v>8</v>
          </cell>
          <cell r="V1112" t="str">
            <v>CN</v>
          </cell>
          <cell r="W1112" t="str">
            <v>Compliant</v>
          </cell>
          <cell r="X1112" t="str">
            <v xml:space="preserve">http://www.jblpro.com/ProductAttachments/brktmanl.pdf </v>
          </cell>
          <cell r="Y1112">
            <v>198</v>
          </cell>
        </row>
        <row r="1113">
          <cell r="A1113" t="str">
            <v>MTC-28WMG-1</v>
          </cell>
          <cell r="B1113" t="str">
            <v>JBL</v>
          </cell>
          <cell r="C1113" t="str">
            <v>Accessory</v>
          </cell>
          <cell r="D1113" t="str">
            <v>MTC-28WMG-1</v>
          </cell>
          <cell r="E1113" t="str">
            <v>JBL018</v>
          </cell>
          <cell r="H1113" t="str">
            <v>WEATHERMAX™ GRILLE FOR CONTROL 28-1/1L, BLK</v>
          </cell>
          <cell r="I1113" t="str">
            <v>MTC-28WMG-1 in Black. WeatherMax™ Replacement Grille with backing for Control 28-1 &amp; 28-1L, Thick aluminum Grille with 3-layer foam (Tight-weave mesh vapor barrier) backing, Powdercoat finish, Suitable for harsh environments, Provides IP-55 Rating (Priced and sold as each)</v>
          </cell>
          <cell r="J1113">
            <v>105</v>
          </cell>
          <cell r="K1113">
            <v>105</v>
          </cell>
          <cell r="L1113">
            <v>51.89</v>
          </cell>
          <cell r="P1113">
            <v>691991005190</v>
          </cell>
          <cell r="R1113">
            <v>2</v>
          </cell>
          <cell r="S1113">
            <v>2</v>
          </cell>
          <cell r="T1113">
            <v>11</v>
          </cell>
          <cell r="U1113">
            <v>15</v>
          </cell>
          <cell r="V1113" t="str">
            <v>CN</v>
          </cell>
          <cell r="W1113" t="str">
            <v>Non Compliant</v>
          </cell>
          <cell r="Y1113">
            <v>199</v>
          </cell>
        </row>
        <row r="1114">
          <cell r="A1114" t="str">
            <v>MTC-28WMG-1-WH</v>
          </cell>
          <cell r="B1114" t="str">
            <v>JBL</v>
          </cell>
          <cell r="C1114" t="str">
            <v>Accessory</v>
          </cell>
          <cell r="D1114" t="str">
            <v>MTC-28WMG-1-WH</v>
          </cell>
          <cell r="E1114" t="str">
            <v>JBL018</v>
          </cell>
          <cell r="H1114" t="str">
            <v>WEATHERMAX™ GRILLE FOR CONTROL 28-1/1L, WHT</v>
          </cell>
          <cell r="I1114" t="str">
            <v>MTC-28WMG-1 in White. WeatherMax™ Replacement Grille with backing for Control 28-1 &amp; 28-1L, Thick aluminum Grille with 3-layer foam (Tight-weave mesh vapor barrier) backing, Powdercoat finish, Suitable for harsh environments, Provides IP-55 Rating (Priced and sold as each)</v>
          </cell>
          <cell r="J1114">
            <v>115</v>
          </cell>
          <cell r="K1114">
            <v>115</v>
          </cell>
          <cell r="L1114">
            <v>55.92</v>
          </cell>
          <cell r="P1114">
            <v>691991005206</v>
          </cell>
          <cell r="R1114">
            <v>2</v>
          </cell>
          <cell r="S1114">
            <v>2</v>
          </cell>
          <cell r="T1114">
            <v>11</v>
          </cell>
          <cell r="U1114">
            <v>15</v>
          </cell>
          <cell r="V1114" t="str">
            <v>CN</v>
          </cell>
          <cell r="W1114" t="str">
            <v>Non Compliant</v>
          </cell>
          <cell r="Y1114">
            <v>200</v>
          </cell>
        </row>
        <row r="1115">
          <cell r="A1115" t="str">
            <v>MTC-29MK</v>
          </cell>
          <cell r="B1115" t="str">
            <v>JBL</v>
          </cell>
          <cell r="C1115" t="str">
            <v>Accessory</v>
          </cell>
          <cell r="D1115" t="str">
            <v>MTC-29MK</v>
          </cell>
          <cell r="E1115" t="str">
            <v>JBL018</v>
          </cell>
          <cell r="H1115" t="str">
            <v>MARINE KIT GRILLE FOR CONTROL 29AV, BLK</v>
          </cell>
          <cell r="I1115" t="str">
            <v>MTC-29MK in Black. Marine Kit Aluminum Grille with WeatherMax™ backing for Control 29AV (Priced and sold as each)</v>
          </cell>
          <cell r="J1115">
            <v>170</v>
          </cell>
          <cell r="K1115">
            <v>170</v>
          </cell>
          <cell r="L1115">
            <v>124.29</v>
          </cell>
          <cell r="P1115">
            <v>691991006524</v>
          </cell>
          <cell r="R1115">
            <v>1</v>
          </cell>
          <cell r="S1115">
            <v>21.5</v>
          </cell>
          <cell r="T1115">
            <v>11.5</v>
          </cell>
          <cell r="U1115">
            <v>2</v>
          </cell>
          <cell r="V1115" t="str">
            <v>CN</v>
          </cell>
          <cell r="W1115" t="str">
            <v>Non Compliant</v>
          </cell>
          <cell r="Y1115">
            <v>201</v>
          </cell>
        </row>
        <row r="1116">
          <cell r="A1116" t="str">
            <v>MTC-29MK-WH</v>
          </cell>
          <cell r="B1116" t="str">
            <v>JBL</v>
          </cell>
          <cell r="C1116" t="str">
            <v>Accessory</v>
          </cell>
          <cell r="D1116" t="str">
            <v>MTC-29MK-WH</v>
          </cell>
          <cell r="E1116" t="str">
            <v>JBL018</v>
          </cell>
          <cell r="H1116" t="str">
            <v>MARINE KIT GRILLE FOR CONTROL 29AV, WHT</v>
          </cell>
          <cell r="I1116" t="str">
            <v>MTC-29MK in White. Marine Kit Aluminum Grille with WeatherMax™ backing for Control 29AV (Priced and sold as each)</v>
          </cell>
          <cell r="J1116">
            <v>195</v>
          </cell>
          <cell r="K1116">
            <v>195</v>
          </cell>
          <cell r="L1116">
            <v>143.91999999999999</v>
          </cell>
          <cell r="P1116">
            <v>691991039171</v>
          </cell>
          <cell r="R1116">
            <v>1</v>
          </cell>
          <cell r="S1116">
            <v>21.5</v>
          </cell>
          <cell r="T1116">
            <v>11.5</v>
          </cell>
          <cell r="U1116">
            <v>2</v>
          </cell>
          <cell r="V1116" t="str">
            <v>CN</v>
          </cell>
          <cell r="W1116" t="str">
            <v>Non Compliant</v>
          </cell>
          <cell r="Y1116">
            <v>202</v>
          </cell>
        </row>
        <row r="1117">
          <cell r="A1117" t="str">
            <v>MTC-29CM</v>
          </cell>
          <cell r="B1117" t="str">
            <v>JBL</v>
          </cell>
          <cell r="C1117" t="str">
            <v>Accessory</v>
          </cell>
          <cell r="D1117" t="str">
            <v>MTC-29CM</v>
          </cell>
          <cell r="E1117" t="str">
            <v>JBL018</v>
          </cell>
          <cell r="H1117" t="str">
            <v>CEILING-MT INVISIBALL® ADAPTER FOR CONTROL 29AV, BLK</v>
          </cell>
          <cell r="I1117" t="str">
            <v>MTC-29CM in Black. Ceiling-Mount InvisiBall Adapter for Control 29AV (Priced and sold as each)</v>
          </cell>
          <cell r="J1117">
            <v>45</v>
          </cell>
          <cell r="K1117">
            <v>45</v>
          </cell>
          <cell r="L1117">
            <v>25.92</v>
          </cell>
          <cell r="P1117">
            <v>691991300639</v>
          </cell>
          <cell r="R1117">
            <v>2.25</v>
          </cell>
          <cell r="S1117">
            <v>4</v>
          </cell>
          <cell r="T1117">
            <v>15</v>
          </cell>
          <cell r="U1117">
            <v>4</v>
          </cell>
          <cell r="V1117" t="str">
            <v>CN</v>
          </cell>
          <cell r="W1117" t="str">
            <v>Non Compliant</v>
          </cell>
          <cell r="Y1117">
            <v>203</v>
          </cell>
        </row>
        <row r="1118">
          <cell r="A1118" t="str">
            <v>MTC-29CM-WH</v>
          </cell>
          <cell r="B1118" t="str">
            <v>JBL</v>
          </cell>
          <cell r="C1118" t="str">
            <v>Accessory</v>
          </cell>
          <cell r="D1118" t="str">
            <v>MTC-29CM-WH</v>
          </cell>
          <cell r="E1118" t="str">
            <v>JBL018</v>
          </cell>
          <cell r="H1118" t="str">
            <v>CEILING-MT INVISIBALL® ADAPTER FOR CONTROL 29AV, WHT</v>
          </cell>
          <cell r="I1118" t="str">
            <v>MTC-29CM in White. Ceiling-Mount InvisiBall Adapter for Control 29AV (Priced and sold as each)</v>
          </cell>
          <cell r="J1118">
            <v>54</v>
          </cell>
          <cell r="K1118">
            <v>45</v>
          </cell>
          <cell r="L1118">
            <v>25.92</v>
          </cell>
          <cell r="P1118">
            <v>691991300646</v>
          </cell>
          <cell r="R1118">
            <v>1.5</v>
          </cell>
          <cell r="S1118">
            <v>5</v>
          </cell>
          <cell r="T1118">
            <v>15</v>
          </cell>
          <cell r="U1118">
            <v>5</v>
          </cell>
          <cell r="V1118" t="str">
            <v>CN</v>
          </cell>
          <cell r="W1118" t="str">
            <v>Compliant</v>
          </cell>
          <cell r="X1118" t="str">
            <v xml:space="preserve">http://www.jblpro.com/ProductAttachments/C29AV-1mtc-29ub%20instr.pdf </v>
          </cell>
          <cell r="Y1118">
            <v>204</v>
          </cell>
        </row>
        <row r="1119">
          <cell r="A1119" t="str">
            <v>MTC-29UB</v>
          </cell>
          <cell r="B1119" t="str">
            <v>JBL</v>
          </cell>
          <cell r="C1119" t="str">
            <v>Accessory</v>
          </cell>
          <cell r="D1119" t="str">
            <v>MTC-29UB</v>
          </cell>
          <cell r="E1119" t="str">
            <v>JBL018</v>
          </cell>
          <cell r="H1119" t="str">
            <v>U-BRACKET FOR CONTROL 29AV, BLK</v>
          </cell>
          <cell r="I1119" t="str">
            <v>MTC-29UB in Black. U-Bracket for Control 29AV, 11 Gauge Steel, Polyester Powder Coating (Priced and sold as each)</v>
          </cell>
          <cell r="J1119">
            <v>105</v>
          </cell>
          <cell r="K1119">
            <v>105</v>
          </cell>
          <cell r="L1119">
            <v>62.61</v>
          </cell>
          <cell r="P1119">
            <v>50036904759</v>
          </cell>
          <cell r="R1119">
            <v>5.5</v>
          </cell>
          <cell r="S1119">
            <v>10</v>
          </cell>
          <cell r="T1119">
            <v>22.5</v>
          </cell>
          <cell r="U1119">
            <v>5</v>
          </cell>
          <cell r="V1119" t="str">
            <v>US</v>
          </cell>
          <cell r="W1119" t="str">
            <v>Compliant</v>
          </cell>
          <cell r="X1119" t="str">
            <v xml:space="preserve">http://www.jblpro.com/ProductAttachments/C29AV-1mtc-29ub%20instr.pdf </v>
          </cell>
          <cell r="Y1119">
            <v>205</v>
          </cell>
        </row>
        <row r="1120">
          <cell r="A1120" t="str">
            <v>MTC-29UB-WH</v>
          </cell>
          <cell r="B1120" t="str">
            <v>JBL</v>
          </cell>
          <cell r="C1120" t="str">
            <v>Accessory</v>
          </cell>
          <cell r="D1120" t="str">
            <v>MTC-29UB-WH</v>
          </cell>
          <cell r="E1120" t="str">
            <v>JBL018</v>
          </cell>
          <cell r="H1120" t="str">
            <v>U-BRACKET FOR CONTROL 29AV, WHT</v>
          </cell>
          <cell r="I1120" t="str">
            <v>MTC-29UB in White. U-Bracket for Control 29AV, 11 Gauge Steel, Polyester Powder Coating (Priced and sold as each)</v>
          </cell>
          <cell r="J1120">
            <v>105</v>
          </cell>
          <cell r="K1120">
            <v>105</v>
          </cell>
          <cell r="L1120">
            <v>62.61</v>
          </cell>
          <cell r="P1120">
            <v>50036904766</v>
          </cell>
          <cell r="R1120">
            <v>5</v>
          </cell>
          <cell r="S1120">
            <v>10</v>
          </cell>
          <cell r="T1120">
            <v>22.5</v>
          </cell>
          <cell r="U1120">
            <v>5</v>
          </cell>
          <cell r="V1120" t="str">
            <v>US</v>
          </cell>
          <cell r="W1120" t="str">
            <v>Non Compliant</v>
          </cell>
          <cell r="Y1120">
            <v>206</v>
          </cell>
        </row>
        <row r="1121">
          <cell r="A1121" t="str">
            <v>MTC-30CM</v>
          </cell>
          <cell r="B1121" t="str">
            <v>JBL</v>
          </cell>
          <cell r="C1121" t="str">
            <v>Accessory</v>
          </cell>
          <cell r="D1121" t="str">
            <v>MTC-30CM</v>
          </cell>
          <cell r="E1121" t="str">
            <v>JBL018</v>
          </cell>
          <cell r="H1121" t="str">
            <v>CEILING-MT INVISIBALL® ADAPTER FOR CONTROL 30, BLK</v>
          </cell>
          <cell r="I1121" t="str">
            <v>MTC-30CM in Black. Ceiling-Mount InvisiBall Adapter for Control 30 (Priced and sold as each)</v>
          </cell>
          <cell r="J1121">
            <v>55</v>
          </cell>
          <cell r="K1121">
            <v>55</v>
          </cell>
          <cell r="L1121">
            <v>30.75</v>
          </cell>
          <cell r="P1121">
            <v>691991300677</v>
          </cell>
          <cell r="R1121">
            <v>3.3</v>
          </cell>
          <cell r="S1121">
            <v>10</v>
          </cell>
          <cell r="T1121">
            <v>15</v>
          </cell>
          <cell r="U1121">
            <v>6</v>
          </cell>
          <cell r="V1121" t="str">
            <v>CN</v>
          </cell>
          <cell r="W1121" t="str">
            <v>Non Compliant</v>
          </cell>
          <cell r="Y1121">
            <v>207</v>
          </cell>
        </row>
        <row r="1122">
          <cell r="A1122" t="str">
            <v>MTC-30CM-WH</v>
          </cell>
          <cell r="B1122" t="str">
            <v>JBL</v>
          </cell>
          <cell r="C1122" t="str">
            <v>Accessory</v>
          </cell>
          <cell r="D1122" t="str">
            <v>MTC-30CM-WH</v>
          </cell>
          <cell r="E1122" t="str">
            <v>JBL018</v>
          </cell>
          <cell r="H1122" t="str">
            <v>CEILING-MT INVISIBALL® ADAPTER FOR CONTROL 30, WHT</v>
          </cell>
          <cell r="I1122" t="str">
            <v>MTC-30CM in White. Ceiling-Mount InvisiBall Adapter for Control 30 (Priced and sold as each)</v>
          </cell>
          <cell r="J1122">
            <v>66</v>
          </cell>
          <cell r="K1122">
            <v>55</v>
          </cell>
          <cell r="L1122">
            <v>30.75</v>
          </cell>
          <cell r="P1122">
            <v>691991300684</v>
          </cell>
          <cell r="R1122">
            <v>2.5</v>
          </cell>
          <cell r="S1122">
            <v>5</v>
          </cell>
          <cell r="T1122">
            <v>14</v>
          </cell>
          <cell r="U1122">
            <v>5</v>
          </cell>
          <cell r="V1122" t="str">
            <v>CN</v>
          </cell>
          <cell r="W1122" t="str">
            <v>Non Compliant</v>
          </cell>
          <cell r="X1122" t="str">
            <v xml:space="preserve">http://www.jblpro.com/ProductAttachments/MTC_30MK_Installation_Instructions.pdf </v>
          </cell>
          <cell r="Y1122">
            <v>208</v>
          </cell>
        </row>
        <row r="1123">
          <cell r="A1123" t="str">
            <v>MTC-30MK</v>
          </cell>
          <cell r="B1123" t="str">
            <v>JBL</v>
          </cell>
          <cell r="C1123" t="str">
            <v>Accessory</v>
          </cell>
          <cell r="D1123" t="str">
            <v>MTC-30MK</v>
          </cell>
          <cell r="E1123" t="str">
            <v>JBL018</v>
          </cell>
          <cell r="H1123" t="str">
            <v>MARINE KIT GRILLE FOR CONTROL 30, BLK</v>
          </cell>
          <cell r="I1123" t="str">
            <v>MTC-30MK in Black. Marine Grille Kit with WeatherMax™ backing and Aluminum grille with protection caps for baffle screws; For Control 30 and 31 Loudspeakers (Priced and sold as each)</v>
          </cell>
          <cell r="J1123">
            <v>210</v>
          </cell>
          <cell r="K1123">
            <v>210</v>
          </cell>
          <cell r="L1123">
            <v>125.41</v>
          </cell>
          <cell r="P1123">
            <v>691991001604</v>
          </cell>
          <cell r="R1123">
            <v>2</v>
          </cell>
          <cell r="S1123">
            <v>2</v>
          </cell>
          <cell r="T1123">
            <v>14</v>
          </cell>
          <cell r="U1123">
            <v>24</v>
          </cell>
          <cell r="V1123" t="str">
            <v>CN</v>
          </cell>
          <cell r="W1123" t="str">
            <v>Non Compliant</v>
          </cell>
          <cell r="X1123" t="str">
            <v xml:space="preserve">http://www.jblpro.com/ProductAttachments/MTC_30MK_Installation_Instructions.pdf </v>
          </cell>
          <cell r="Y1123">
            <v>209</v>
          </cell>
        </row>
        <row r="1124">
          <cell r="A1124" t="str">
            <v>MTC-30MK-WH</v>
          </cell>
          <cell r="B1124" t="str">
            <v>JBL</v>
          </cell>
          <cell r="C1124" t="str">
            <v>Accessory</v>
          </cell>
          <cell r="D1124" t="str">
            <v>MTC-30MK-WH</v>
          </cell>
          <cell r="E1124" t="str">
            <v>JBL018</v>
          </cell>
          <cell r="H1124" t="str">
            <v>MARINE KIT GRILLE FOR CONTROL 30, WHT</v>
          </cell>
          <cell r="I1124" t="str">
            <v>MTC-30MK in White. Marine Grille Kit with WeatherMax™ backing and Aluminum grille with protection caps for baffle screws; For Control 30 and 31 Loudspeakers (Priced and sold as each)</v>
          </cell>
          <cell r="J1124">
            <v>240</v>
          </cell>
          <cell r="K1124">
            <v>240</v>
          </cell>
          <cell r="L1124">
            <v>141.05000000000001</v>
          </cell>
          <cell r="P1124">
            <v>691991300691</v>
          </cell>
          <cell r="R1124">
            <v>1.25</v>
          </cell>
          <cell r="S1124">
            <v>13</v>
          </cell>
          <cell r="T1124">
            <v>14</v>
          </cell>
          <cell r="U1124">
            <v>4</v>
          </cell>
          <cell r="V1124" t="str">
            <v>CN</v>
          </cell>
          <cell r="W1124" t="str">
            <v>Compliant</v>
          </cell>
          <cell r="Y1124">
            <v>210</v>
          </cell>
        </row>
        <row r="1125">
          <cell r="A1125" t="str">
            <v>MTC-30UB</v>
          </cell>
          <cell r="B1125" t="str">
            <v>JBL</v>
          </cell>
          <cell r="C1125" t="str">
            <v>Accessory</v>
          </cell>
          <cell r="D1125" t="str">
            <v>MTC-30UB</v>
          </cell>
          <cell r="E1125" t="str">
            <v>JBL018</v>
          </cell>
          <cell r="H1125" t="str">
            <v>U-BRACKET FOR CONTROL 30, BLK</v>
          </cell>
          <cell r="I1125" t="str">
            <v>MTC-30UB in Black. U-Bracket for Control 30 and 31 Loudspeakers, 11 Gauge Steel, Polyester Powder Coating (Priced and sold as each)</v>
          </cell>
          <cell r="J1125">
            <v>115</v>
          </cell>
          <cell r="K1125">
            <v>115</v>
          </cell>
          <cell r="L1125">
            <v>68.760000000000005</v>
          </cell>
          <cell r="P1125">
            <v>691991300707</v>
          </cell>
          <cell r="R1125">
            <v>6.75</v>
          </cell>
          <cell r="S1125">
            <v>14</v>
          </cell>
          <cell r="T1125">
            <v>24</v>
          </cell>
          <cell r="U1125">
            <v>5</v>
          </cell>
          <cell r="V1125" t="str">
            <v>US</v>
          </cell>
          <cell r="W1125" t="str">
            <v>Compliant</v>
          </cell>
          <cell r="Y1125">
            <v>211</v>
          </cell>
        </row>
        <row r="1126">
          <cell r="A1126" t="str">
            <v>MTC-30UB-WH</v>
          </cell>
          <cell r="B1126" t="str">
            <v>JBL</v>
          </cell>
          <cell r="C1126" t="str">
            <v>Accessory</v>
          </cell>
          <cell r="D1126" t="str">
            <v>MTC-30UB-WH</v>
          </cell>
          <cell r="E1126" t="str">
            <v>JBL018</v>
          </cell>
          <cell r="H1126" t="str">
            <v>U-BRACKET FOR CONTROL 30, WHT</v>
          </cell>
          <cell r="I1126" t="str">
            <v>MTC-30UB in White. U-Bracket for Control 30 and 31 Loudspeakers, 11 Gauge Steel, Polyester Powder Coating (Priced and sold as each)</v>
          </cell>
          <cell r="J1126">
            <v>115</v>
          </cell>
          <cell r="K1126">
            <v>115</v>
          </cell>
          <cell r="L1126">
            <v>68.760000000000005</v>
          </cell>
          <cell r="P1126">
            <v>691991300714</v>
          </cell>
          <cell r="R1126">
            <v>6.65</v>
          </cell>
          <cell r="S1126">
            <v>14</v>
          </cell>
          <cell r="T1126">
            <v>24</v>
          </cell>
          <cell r="U1126">
            <v>5</v>
          </cell>
          <cell r="V1126" t="str">
            <v>US</v>
          </cell>
          <cell r="W1126" t="str">
            <v>Non Compliant</v>
          </cell>
          <cell r="X1126" t="str">
            <v xml:space="preserve">http://www.jblpro.com/ProductAttachments/mtc-sb2c.pdf </v>
          </cell>
          <cell r="Y1126">
            <v>212</v>
          </cell>
        </row>
        <row r="1127">
          <cell r="A1127" t="str">
            <v>MTC-SBT300</v>
          </cell>
          <cell r="B1127" t="str">
            <v>JBL</v>
          </cell>
          <cell r="C1127" t="str">
            <v>Accessory</v>
          </cell>
          <cell r="D1127" t="str">
            <v>MTC-SBT300</v>
          </cell>
          <cell r="E1127" t="str">
            <v>JBL018</v>
          </cell>
          <cell r="H1127" t="str">
            <v>300W 70V/100V TRANSFORMER FOR CONTROL SB2210</v>
          </cell>
          <cell r="I1127" t="str">
            <v>MTC-SBT300 - 300 Watt Multi-Tap 70V/100V Transformer for Control SB2210, Kit includes transformer (for mounting on existing studs inside input plate) with modular connectors for fast hook-up, Transformer Taps:70V: 300W, 150W, 75W, 38W &amp; 100V: 300W, 150W, 75W (Priced and sold as each)</v>
          </cell>
          <cell r="J1127">
            <v>125</v>
          </cell>
          <cell r="K1127">
            <v>125</v>
          </cell>
          <cell r="L1127">
            <v>90.9</v>
          </cell>
          <cell r="P1127">
            <v>691991004971</v>
          </cell>
          <cell r="R1127">
            <v>4</v>
          </cell>
          <cell r="S1127">
            <v>6.5</v>
          </cell>
          <cell r="T1127">
            <v>4</v>
          </cell>
          <cell r="U1127">
            <v>5</v>
          </cell>
          <cell r="V1127" t="str">
            <v>CN</v>
          </cell>
          <cell r="W1127" t="str">
            <v>Non Compliant</v>
          </cell>
          <cell r="X1127" t="str">
            <v xml:space="preserve">http://www.jblpro.com/ProductAttachments/OM_CRV_0509.pdf </v>
          </cell>
          <cell r="Y1127">
            <v>213</v>
          </cell>
        </row>
        <row r="1128">
          <cell r="A1128" t="str">
            <v>COMMERCIAL SURFACE: SLP Series Sleek Low-Profile Surface Speakers</v>
          </cell>
          <cell r="B1128" t="str">
            <v>JBL</v>
          </cell>
          <cell r="Y1128">
            <v>214</v>
          </cell>
        </row>
        <row r="1129">
          <cell r="A1129" t="str">
            <v>JBL-SLP12/T-BK</v>
          </cell>
          <cell r="B1129" t="str">
            <v>JBL</v>
          </cell>
          <cell r="C1129" t="str">
            <v>Surface-Mount Speaker</v>
          </cell>
          <cell r="D1129" t="str">
            <v>JBL-SLP12/T-BK</v>
          </cell>
          <cell r="E1129" t="str">
            <v>JBL006</v>
          </cell>
          <cell r="H1129" t="str">
            <v>Sleek Low-Profile On-Wall Spkr, 3", Blk, 1 pc</v>
          </cell>
          <cell r="I1129" t="str">
            <v>Sleek Low-Profile On-Wall Speaker, 3" (75mm)  Full-Range driver, 74Hz - 20KHz Frequency Range, shallow depth, 40W (160W peak) cont Pink Noise power handling (2hr), 15W multitap transformer with 8Ω Direct, 15° down-tilted coverage, IP44 rated, Black (RAL9004) (Priced as each; Sold in pairs)</v>
          </cell>
          <cell r="J1129">
            <v>135</v>
          </cell>
          <cell r="K1129">
            <v>135</v>
          </cell>
          <cell r="L1129">
            <v>100.21</v>
          </cell>
          <cell r="M1129">
            <v>95.199499999999986</v>
          </cell>
          <cell r="N1129">
            <v>90.188999999999993</v>
          </cell>
          <cell r="O1129">
            <v>2</v>
          </cell>
          <cell r="P1129">
            <v>691991037849</v>
          </cell>
          <cell r="R1129">
            <v>10.3635</v>
          </cell>
          <cell r="S1129">
            <v>12.007874015748</v>
          </cell>
          <cell r="T1129">
            <v>9.0551181102362204</v>
          </cell>
          <cell r="U1129">
            <v>13.582677165354299</v>
          </cell>
          <cell r="V1129" t="str">
            <v>CN</v>
          </cell>
          <cell r="W1129" t="str">
            <v>Non Compliant</v>
          </cell>
          <cell r="X1129" t="str">
            <v>https://jblpro.com/en/products/slp12-t</v>
          </cell>
          <cell r="Y1129">
            <v>215</v>
          </cell>
        </row>
        <row r="1130">
          <cell r="A1130" t="str">
            <v>JBL-SLP12/T-WH</v>
          </cell>
          <cell r="B1130" t="str">
            <v>JBL</v>
          </cell>
          <cell r="C1130" t="str">
            <v>Surface-Mount Speaker</v>
          </cell>
          <cell r="D1130" t="str">
            <v>JBL-SLP12/T-WH</v>
          </cell>
          <cell r="E1130" t="str">
            <v>JBL018</v>
          </cell>
          <cell r="H1130" t="str">
            <v>Sleek Low-Profile On-Wall Spkr, 3", Wht, 1 pc</v>
          </cell>
          <cell r="I1130" t="str">
            <v>Sleek Low-Profile On-Wall Speaker, 3" (75mm)  Full-Range driver, 74Hz - 20KHz Frequency Range, shallow depth, 40W (160W peak) cont Pink Noise power handling (2hr), 15W multitap transformer with 8Ω Direct, 15° down-tilted coverage, IP44 rated, White (RAL9016) (Priced as each; Sold in pairs)</v>
          </cell>
          <cell r="J1130">
            <v>135</v>
          </cell>
          <cell r="K1130">
            <v>135</v>
          </cell>
          <cell r="L1130">
            <v>100.21</v>
          </cell>
          <cell r="M1130">
            <v>95.199499999999986</v>
          </cell>
          <cell r="N1130">
            <v>90.188999999999993</v>
          </cell>
          <cell r="O1130">
            <v>2</v>
          </cell>
          <cell r="P1130">
            <v>691991037856</v>
          </cell>
          <cell r="R1130">
            <v>10.3635</v>
          </cell>
          <cell r="S1130">
            <v>12.007874015748</v>
          </cell>
          <cell r="T1130">
            <v>9.0551181102362204</v>
          </cell>
          <cell r="U1130">
            <v>13.582677165354299</v>
          </cell>
          <cell r="V1130" t="str">
            <v>CN</v>
          </cell>
          <cell r="W1130" t="str">
            <v>Non Compliant</v>
          </cell>
          <cell r="X1130" t="str">
            <v>https://jblpro.com/en/products/slp12-t</v>
          </cell>
          <cell r="Y1130">
            <v>216</v>
          </cell>
        </row>
        <row r="1131">
          <cell r="A1131" t="str">
            <v>JBL-SLP14/T-BK</v>
          </cell>
          <cell r="B1131" t="str">
            <v>JBL</v>
          </cell>
          <cell r="C1131" t="str">
            <v>Surface-Mount Speaker</v>
          </cell>
          <cell r="D1131" t="str">
            <v>JBL-SLP14/T-BK</v>
          </cell>
          <cell r="E1131" t="str">
            <v>JBL018</v>
          </cell>
          <cell r="H1131" t="str">
            <v>Sleek Low-Profile On-Wall Spkr, 4.5", Blk, 1 pc</v>
          </cell>
          <cell r="I1131" t="str">
            <v>Sleek Low-Profile On-Wall 2-way Speaker, 4.5" (120mm) Woofer &amp; 0.79" (20mm) Tweeter, 70Hz - 20KHz Frequency Range, shallow depth, 50W (200W peak) cont. Pink Noise power handling (2hr), 25W multitap transformer with 8Ω Direct, 15° down-tilted coverage, IP44 rated, Black (RAL9004) (Priced as each; Sold in pairs)</v>
          </cell>
          <cell r="J1131">
            <v>170</v>
          </cell>
          <cell r="K1131">
            <v>170</v>
          </cell>
          <cell r="L1131">
            <v>125.88</v>
          </cell>
          <cell r="M1131">
            <v>119.58599999999998</v>
          </cell>
          <cell r="N1131">
            <v>113.292</v>
          </cell>
          <cell r="O1131">
            <v>2</v>
          </cell>
          <cell r="P1131">
            <v>691991037863</v>
          </cell>
          <cell r="R1131">
            <v>13.670999999999999</v>
          </cell>
          <cell r="S1131">
            <v>12.795275590551199</v>
          </cell>
          <cell r="T1131">
            <v>8.5039370078740202</v>
          </cell>
          <cell r="U1131">
            <v>14.5669291338583</v>
          </cell>
          <cell r="V1131" t="str">
            <v>CN</v>
          </cell>
          <cell r="W1131" t="str">
            <v>Non Compliant</v>
          </cell>
          <cell r="X1131" t="str">
            <v>https://jblpro.com/en/products/slp14-t</v>
          </cell>
          <cell r="Y1131">
            <v>217</v>
          </cell>
        </row>
        <row r="1132">
          <cell r="A1132" t="str">
            <v>JBL-SLP14/T-WH</v>
          </cell>
          <cell r="B1132" t="str">
            <v>JBL</v>
          </cell>
          <cell r="C1132" t="str">
            <v>Surface-Mount Speaker</v>
          </cell>
          <cell r="D1132" t="str">
            <v>JBL-SLP14/T-WH</v>
          </cell>
          <cell r="E1132" t="str">
            <v>JBL018</v>
          </cell>
          <cell r="H1132" t="str">
            <v>Sleek Low-Profile On-Wall Spkr, 4.5", Wht, 1 pc</v>
          </cell>
          <cell r="I1132" t="str">
            <v>Sleek Low-Profile On-Wall 2-way Speaker, 4.5" (120mm) Woofer &amp; 0.79" (20mm) Tweeter, 70Hz - 20KHz Frequency Range, shallow depth, 50W (200W peak) cont. Pink Noise power handling (2hr), 25W multitap transformer with 8Ω Direct, 15° down-tilted coverage, IP44 rated, White (RAL9016) (Priced as each; Sold in pairs)</v>
          </cell>
          <cell r="J1132">
            <v>190</v>
          </cell>
          <cell r="K1132">
            <v>190</v>
          </cell>
          <cell r="L1132">
            <v>138.77000000000001</v>
          </cell>
          <cell r="M1132">
            <v>131.83150000000001</v>
          </cell>
          <cell r="N1132">
            <v>124.89300000000001</v>
          </cell>
          <cell r="O1132">
            <v>2</v>
          </cell>
          <cell r="P1132">
            <v>691991037870</v>
          </cell>
          <cell r="R1132">
            <v>13.670999999999999</v>
          </cell>
          <cell r="S1132">
            <v>12.795275590551199</v>
          </cell>
          <cell r="T1132">
            <v>8.5039370078740202</v>
          </cell>
          <cell r="U1132">
            <v>14.5669291338583</v>
          </cell>
          <cell r="V1132" t="str">
            <v>CN</v>
          </cell>
          <cell r="W1132" t="str">
            <v>Non Compliant</v>
          </cell>
          <cell r="X1132" t="str">
            <v>https://jblpro.com/en/products/slp14-t</v>
          </cell>
          <cell r="Y1132">
            <v>218</v>
          </cell>
        </row>
        <row r="1133">
          <cell r="A1133" t="str">
            <v>COMMERCIAL SURFACE:
Control 50 Series Sub/Sat peakers</v>
          </cell>
          <cell r="B1133" t="str">
            <v>JBL</v>
          </cell>
          <cell r="V1133" t="str">
            <v>CN</v>
          </cell>
          <cell r="W1133" t="str">
            <v>Non Compliant</v>
          </cell>
          <cell r="Y1133">
            <v>219</v>
          </cell>
        </row>
        <row r="1134">
          <cell r="A1134" t="str">
            <v>CONTROL 50S/T</v>
          </cell>
          <cell r="B1134" t="str">
            <v>JBL</v>
          </cell>
          <cell r="C1134" t="str">
            <v>Surface-Mt Spkr</v>
          </cell>
          <cell r="D1134" t="str">
            <v>CONTROL 50S/T</v>
          </cell>
          <cell r="E1134" t="str">
            <v>JBL029</v>
          </cell>
          <cell r="H1134" t="str">
            <v>8" SURFACE-MOUNT SUBWOOFER, BLK</v>
          </cell>
          <cell r="I1134" t="str">
            <v>Control 50S/T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black, wall-mount bracket included (Priced as each; sold in pairs).</v>
          </cell>
          <cell r="J1134">
            <v>460</v>
          </cell>
          <cell r="K1134">
            <v>460</v>
          </cell>
          <cell r="L1134">
            <v>340.34</v>
          </cell>
          <cell r="M1134">
            <v>323.32299999999998</v>
          </cell>
          <cell r="N1134">
            <v>306.30599999999998</v>
          </cell>
          <cell r="O1134">
            <v>1</v>
          </cell>
          <cell r="P1134">
            <v>50036905206</v>
          </cell>
          <cell r="R1134">
            <v>25</v>
          </cell>
          <cell r="S1134">
            <v>18</v>
          </cell>
          <cell r="T1134">
            <v>11</v>
          </cell>
          <cell r="U1134">
            <v>18</v>
          </cell>
          <cell r="V1134" t="str">
            <v>CN</v>
          </cell>
          <cell r="W1134" t="str">
            <v>Non Compliant</v>
          </cell>
          <cell r="X1134" t="str">
            <v xml:space="preserve">http://www.jblpro.com/www/products/installed-sound/control-50-series/control-50s-t </v>
          </cell>
          <cell r="Y1134">
            <v>220</v>
          </cell>
        </row>
        <row r="1135">
          <cell r="A1135" t="str">
            <v>CONTROL 50S/T-WH</v>
          </cell>
          <cell r="B1135" t="str">
            <v>JBL</v>
          </cell>
          <cell r="C1135" t="str">
            <v>Surface-Mt Spkr</v>
          </cell>
          <cell r="D1135" t="str">
            <v>CONTROL 50S/T-WH</v>
          </cell>
          <cell r="E1135" t="str">
            <v>JBL018</v>
          </cell>
          <cell r="H1135" t="str">
            <v>8" SURFACE-MOUNT SUBWOOFER, WHT</v>
          </cell>
          <cell r="I1135" t="str">
            <v>Control 50S/T-WH Compact Surface-Mount Subwoofer, with built-in crossover, 8" (200mm) long-throw woofer, 150W cont. pink noise (300W program) power handling (2hr), 32Hz - 200Hz frequency range, 80W 70V/100V multi-tap transformer with 8Ω direct. Built-in crossover network with outputs for 2 or 4 pcs of Control 42C/52/62P satellite speakers, white, wall-mount bracket included (Priced as each; sold in pairs).</v>
          </cell>
          <cell r="J1135">
            <v>460</v>
          </cell>
          <cell r="K1135">
            <v>460</v>
          </cell>
          <cell r="L1135">
            <v>340.34</v>
          </cell>
          <cell r="M1135">
            <v>323.32299999999998</v>
          </cell>
          <cell r="N1135">
            <v>306.30599999999998</v>
          </cell>
          <cell r="O1135">
            <v>1</v>
          </cell>
          <cell r="P1135">
            <v>50036905244</v>
          </cell>
          <cell r="R1135">
            <v>25</v>
          </cell>
          <cell r="S1135">
            <v>11</v>
          </cell>
          <cell r="T1135">
            <v>18</v>
          </cell>
          <cell r="U1135">
            <v>17</v>
          </cell>
          <cell r="V1135" t="str">
            <v>CN</v>
          </cell>
          <cell r="W1135" t="str">
            <v>Non Compliant</v>
          </cell>
          <cell r="X1135" t="str">
            <v xml:space="preserve">http://www.jblpro.com/www/products/installed-sound/control-50-series/control-50s-t </v>
          </cell>
          <cell r="Y1135">
            <v>221</v>
          </cell>
        </row>
        <row r="1136">
          <cell r="A1136" t="str">
            <v>CONTROL 52</v>
          </cell>
          <cell r="B1136" t="str">
            <v>JBL</v>
          </cell>
          <cell r="C1136" t="str">
            <v>Surface-Mt Spkr</v>
          </cell>
          <cell r="D1136" t="str">
            <v>CONTROL 52</v>
          </cell>
          <cell r="E1136" t="str">
            <v>JBL018</v>
          </cell>
          <cell r="H1136" t="str">
            <v>2.5" SURFACE-MOUNT SATELLITE SPK, BLK</v>
          </cell>
          <cell r="I1136" t="str">
            <v>Control 52 Surface-Mount Satellite Speaker with 2.5" (60mm) Driver, 25W cont. pink noise (50W program) power handling (2hr), 140Hz - 20kHz frequency range, 16Ω only (no-x-former). Requires external high-pass from subwoofer (Control 50S/T or 40CS/T or 60PS/T) or electronic crossover, black, wall-mount bracket included (Priced as each; sold in pairs)</v>
          </cell>
          <cell r="J1136">
            <v>85</v>
          </cell>
          <cell r="K1136">
            <v>85</v>
          </cell>
          <cell r="L1136">
            <v>59.02</v>
          </cell>
          <cell r="M1136">
            <v>56.069000000000003</v>
          </cell>
          <cell r="N1136">
            <v>53.118000000000002</v>
          </cell>
          <cell r="O1136">
            <v>2</v>
          </cell>
          <cell r="P1136">
            <v>50036905190</v>
          </cell>
          <cell r="R1136">
            <v>3.7</v>
          </cell>
          <cell r="S1136">
            <v>2</v>
          </cell>
          <cell r="T1136">
            <v>5</v>
          </cell>
          <cell r="U1136">
            <v>3</v>
          </cell>
          <cell r="V1136" t="str">
            <v>CN</v>
          </cell>
          <cell r="W1136" t="str">
            <v>Non Compliant</v>
          </cell>
          <cell r="X1136" t="str">
            <v xml:space="preserve">http://www.jblpro.com/www/products/installed-sound/control-50-series/control-52 </v>
          </cell>
          <cell r="Y1136">
            <v>222</v>
          </cell>
        </row>
        <row r="1137">
          <cell r="A1137" t="str">
            <v>CONTROL 52-WH</v>
          </cell>
          <cell r="B1137" t="str">
            <v>JBL</v>
          </cell>
          <cell r="C1137" t="str">
            <v>Surface-Mt Spkr</v>
          </cell>
          <cell r="D1137" t="str">
            <v>CONTROL 52-WH</v>
          </cell>
          <cell r="E1137" t="str">
            <v>JBL018</v>
          </cell>
          <cell r="H1137" t="str">
            <v>2.5" SURFACE-MOUNT SATELLITE SPK, WHT</v>
          </cell>
          <cell r="I1137" t="str">
            <v>Control 52-WH Surface-Mount Satellite Speaker with 2.5" (60mm) Driver, 25W cont. pink noise (50W program) power handling (2hr), 140Hz - 20kHz frequency range, 16Ω only (no-x-former). Requires external high-pass from subwoofer (Control 50S/T or 40CS/T or 60PS/T) or electronic crossover, wall-mount bracket included, white (Priced as each; sold in pairs)</v>
          </cell>
          <cell r="J1137">
            <v>80</v>
          </cell>
          <cell r="K1137">
            <v>80</v>
          </cell>
          <cell r="L1137">
            <v>59.35</v>
          </cell>
          <cell r="M1137">
            <v>56.3825</v>
          </cell>
          <cell r="N1137">
            <v>53.414999999999999</v>
          </cell>
          <cell r="O1137">
            <v>2</v>
          </cell>
          <cell r="P1137">
            <v>50036905091</v>
          </cell>
          <cell r="R1137">
            <v>3.7</v>
          </cell>
          <cell r="S1137">
            <v>2</v>
          </cell>
          <cell r="T1137">
            <v>5</v>
          </cell>
          <cell r="U1137">
            <v>3</v>
          </cell>
          <cell r="V1137" t="str">
            <v>CN</v>
          </cell>
          <cell r="W1137" t="str">
            <v>Non Compliant</v>
          </cell>
          <cell r="X1137" t="str">
            <v xml:space="preserve">http://www.jblpro.com/www/products/installed-sound/control-50-series/control-52 </v>
          </cell>
          <cell r="Y1137">
            <v>223</v>
          </cell>
        </row>
        <row r="1138">
          <cell r="A1138" t="str">
            <v>C50PACK</v>
          </cell>
          <cell r="B1138" t="str">
            <v>JBL</v>
          </cell>
          <cell r="C1138" t="str">
            <v>Surface-Mt Spkr</v>
          </cell>
          <cell r="D1138" t="str">
            <v>C50PACK</v>
          </cell>
          <cell r="E1138" t="str">
            <v>AT210010</v>
          </cell>
          <cell r="H1138" t="str">
            <v>SUB-SAT SPKR SYSTEM (1 SUB + 4 SATELLITES), BLK</v>
          </cell>
          <cell r="I1138" t="str">
            <v>C50PACK Surface-Mount Subwoofer-Satellite System PACK with 1 Control 50S/T Subwoofer and 4 Control 52 Satellite Speakers, 100W cont. pink noise (200W program) power handling (100hr), 32Hz - 20kHz frequency range, 80W 70V/100V multi-tap transformer with 8Ω direct, black, wall-mount brackets included (priced and sold as pack containing 1 subwoofer + 4 satellite speakers)</v>
          </cell>
          <cell r="J1138">
            <v>894</v>
          </cell>
          <cell r="K1138">
            <v>745</v>
          </cell>
          <cell r="L1138">
            <v>553.80999999999995</v>
          </cell>
          <cell r="M1138">
            <v>526.1194999999999</v>
          </cell>
          <cell r="N1138">
            <v>498.42899999999997</v>
          </cell>
          <cell r="P1138">
            <v>50036905213</v>
          </cell>
          <cell r="R1138">
            <v>32.450000000000003</v>
          </cell>
          <cell r="S1138">
            <v>19</v>
          </cell>
          <cell r="T1138">
            <v>21</v>
          </cell>
          <cell r="U1138">
            <v>11</v>
          </cell>
          <cell r="V1138" t="str">
            <v>CN</v>
          </cell>
          <cell r="W1138" t="str">
            <v>Non Compliant</v>
          </cell>
          <cell r="X1138" t="str">
            <v xml:space="preserve">http://www.jblpro.com/www/products/installed-sound/control-50-series/c50pack </v>
          </cell>
          <cell r="Y1138">
            <v>224</v>
          </cell>
        </row>
        <row r="1139">
          <cell r="A1139" t="str">
            <v>C50PACK-WH</v>
          </cell>
          <cell r="B1139" t="str">
            <v>JBL</v>
          </cell>
          <cell r="C1139" t="str">
            <v>Surface-Mt Spkr</v>
          </cell>
          <cell r="D1139" t="str">
            <v>C50PACK-WH</v>
          </cell>
          <cell r="E1139" t="str">
            <v>JBL018</v>
          </cell>
          <cell r="H1139" t="str">
            <v>SUB-SAT SPKR SYSTEM (1 SUB + 4 SATELLITES), WHT</v>
          </cell>
          <cell r="I1139" t="str">
            <v>C50PACK-WH Surface-Mount Subwoofer-Satellite System PACK with 1 Control 50S/T-WH Subwoofer and 4 Control 52-WH Satellite Speakers, 100W cont. pink noise (200W program) power handling (100hr), 32Hz - 20kHz frequency range, 80W 70V/100V multi-tap transformer with 8Ω direct, white, wall-mount brackets included (priced and sold as pack containing 1 subwoofer + 4 satellite speakers)</v>
          </cell>
          <cell r="J1139">
            <v>745</v>
          </cell>
          <cell r="K1139">
            <v>745</v>
          </cell>
          <cell r="L1139">
            <v>553.80999999999995</v>
          </cell>
          <cell r="M1139">
            <v>526.1194999999999</v>
          </cell>
          <cell r="N1139">
            <v>498.42899999999997</v>
          </cell>
          <cell r="O1139">
            <v>1</v>
          </cell>
          <cell r="P1139">
            <v>50036905251</v>
          </cell>
          <cell r="R1139">
            <v>32.700000000000003</v>
          </cell>
          <cell r="S1139">
            <v>18</v>
          </cell>
          <cell r="T1139">
            <v>21</v>
          </cell>
          <cell r="U1139">
            <v>11</v>
          </cell>
          <cell r="V1139" t="str">
            <v>CN</v>
          </cell>
          <cell r="W1139" t="str">
            <v>Non Compliant</v>
          </cell>
          <cell r="X1139" t="str">
            <v xml:space="preserve">http://www.jblpro.com/www/products/installed-sound/control-50-series/c50pack </v>
          </cell>
          <cell r="Y1139">
            <v>225</v>
          </cell>
        </row>
        <row r="1140">
          <cell r="A1140" t="str">
            <v>COMMERCIAL PENDANT:
Control 60 Series</v>
          </cell>
          <cell r="B1140" t="str">
            <v>JBL</v>
          </cell>
          <cell r="V1140" t="str">
            <v>CN</v>
          </cell>
          <cell r="W1140" t="str">
            <v>Non Compliant</v>
          </cell>
          <cell r="Y1140">
            <v>226</v>
          </cell>
        </row>
        <row r="1141">
          <cell r="A1141" t="str">
            <v>C60PS/T</v>
          </cell>
          <cell r="B1141" t="str">
            <v>JBL</v>
          </cell>
          <cell r="C1141" t="str">
            <v>Pendant Spkr</v>
          </cell>
          <cell r="D1141" t="str">
            <v>Control 60PS/T</v>
          </cell>
          <cell r="E1141" t="str">
            <v>JBL018</v>
          </cell>
          <cell r="H1141" t="str">
            <v>8" PENDANT SUBWOOFER, BLK</v>
          </cell>
          <cell r="I1141" t="str">
            <v>Control 60PS/T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black (Priced as each; sold in pairs)</v>
          </cell>
          <cell r="J1141">
            <v>460</v>
          </cell>
          <cell r="K1141">
            <v>460</v>
          </cell>
          <cell r="L1141">
            <v>345.5</v>
          </cell>
          <cell r="O1141">
            <v>2</v>
          </cell>
          <cell r="P1141">
            <v>50036904889</v>
          </cell>
          <cell r="R1141">
            <v>9.5</v>
          </cell>
          <cell r="S1141">
            <v>14</v>
          </cell>
          <cell r="T1141">
            <v>8</v>
          </cell>
          <cell r="U1141">
            <v>7</v>
          </cell>
          <cell r="V1141" t="str">
            <v>CN</v>
          </cell>
          <cell r="W1141" t="str">
            <v>Non Compliant</v>
          </cell>
          <cell r="X1141" t="str">
            <v xml:space="preserve">http://www.jblpro.com/www/products/installed-sound/control-60-series/control-60ps-t </v>
          </cell>
          <cell r="Y1141">
            <v>227</v>
          </cell>
        </row>
        <row r="1142">
          <cell r="A1142" t="str">
            <v>C60PS/T-WH</v>
          </cell>
          <cell r="B1142" t="str">
            <v>JBL</v>
          </cell>
          <cell r="C1142" t="str">
            <v>Pendant Spkr</v>
          </cell>
          <cell r="D1142" t="str">
            <v>Control 60PS/T-WH</v>
          </cell>
          <cell r="E1142" t="str">
            <v>JBL018</v>
          </cell>
          <cell r="H1142" t="str">
            <v>8' PENDANT SUBWOOFER, WHT</v>
          </cell>
          <cell r="I1142" t="str">
            <v>Control 60PS/T-WH High Impact Direct Radiating Pendant Subwoofer with Built-In Crossover, 8" (200 mm) long-excursion driver, 150W cont. pink noise (300W program) power handling (100hr), 88dB sensitivity, 42Hz - 350Hz frequency range, 110W 70V/100V multi-tap transformer with 8Ω direct. Includes suspension hardware with 2x15' (4.5m) galvanized steel cables and easy to adjust clamps, IP44 rated, UL listed (speaker and hanging cable system), white (Priced as each; sold in pairs)</v>
          </cell>
          <cell r="J1142">
            <v>500</v>
          </cell>
          <cell r="K1142">
            <v>500</v>
          </cell>
          <cell r="L1142">
            <v>370.37</v>
          </cell>
          <cell r="O1142">
            <v>2</v>
          </cell>
          <cell r="P1142">
            <v>691991000263</v>
          </cell>
          <cell r="R1142">
            <v>19</v>
          </cell>
          <cell r="S1142">
            <v>28.5</v>
          </cell>
          <cell r="T1142">
            <v>14.5</v>
          </cell>
          <cell r="U1142">
            <v>16.5</v>
          </cell>
          <cell r="V1142" t="str">
            <v>CN</v>
          </cell>
          <cell r="W1142" t="str">
            <v>Non Compliant</v>
          </cell>
          <cell r="X1142" t="str">
            <v xml:space="preserve">http://www.jblpro.com/www/products/installed-sound/control-60-series/control-60ps-t </v>
          </cell>
          <cell r="Y1142">
            <v>228</v>
          </cell>
        </row>
        <row r="1143">
          <cell r="A1143" t="str">
            <v>C62P</v>
          </cell>
          <cell r="B1143" t="str">
            <v>JBL</v>
          </cell>
          <cell r="C1143" t="str">
            <v>Pendant Spkr</v>
          </cell>
          <cell r="D1143" t="str">
            <v>Control 62P</v>
          </cell>
          <cell r="E1143" t="str">
            <v>JBL018</v>
          </cell>
          <cell r="H1143" t="str">
            <v>2.5" SATELLITE PENDANT SPK, BLK</v>
          </cell>
          <cell r="I1143" t="str">
            <v>Control 62P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black (Priced as each; sold in pairs)</v>
          </cell>
          <cell r="J1143">
            <v>125</v>
          </cell>
          <cell r="K1143">
            <v>125</v>
          </cell>
          <cell r="L1143">
            <v>93.49</v>
          </cell>
          <cell r="O1143">
            <v>2</v>
          </cell>
          <cell r="P1143">
            <v>50036903837</v>
          </cell>
          <cell r="R1143">
            <v>5.05</v>
          </cell>
          <cell r="S1143">
            <v>6</v>
          </cell>
          <cell r="T1143">
            <v>12</v>
          </cell>
          <cell r="U1143">
            <v>7</v>
          </cell>
          <cell r="V1143" t="str">
            <v>CN</v>
          </cell>
          <cell r="W1143" t="str">
            <v>Non Compliant</v>
          </cell>
          <cell r="X1143" t="str">
            <v xml:space="preserve">http://www.jblpro.com/www/products/installed-sound/control-60-series/control-62p </v>
          </cell>
          <cell r="Y1143">
            <v>229</v>
          </cell>
        </row>
        <row r="1144">
          <cell r="A1144" t="str">
            <v>C62P-WH</v>
          </cell>
          <cell r="B1144" t="str">
            <v>JBL</v>
          </cell>
          <cell r="C1144" t="str">
            <v>Pendant Spkr</v>
          </cell>
          <cell r="D1144" t="str">
            <v>Control 62P-WH</v>
          </cell>
          <cell r="E1144" t="str">
            <v>JBL018</v>
          </cell>
          <cell r="H1144" t="str">
            <v>2.5" SATELLITE PENDANT SPK, WHT</v>
          </cell>
          <cell r="I1144" t="str">
            <v>Control 62P-WH Ultra-Compact Mid-High Satellite Pendant Speaker with 2.5" (60mm) Driver, 25W cont. pink noise (50W program) power handling (2hr), 84dB Ssensitivity,150Hz - 20kHz frequency range, 16Ω only (no x-former). Requires external high-pass from subwoofer (Control 50S/T or 40CS/T or 60PS/T) or electronic crossover. Includes suspension hardware with 2x15' (4.5m) galvanized steel cables and easy to adjust clamps, IP44 rated, UL listed (speaker and hanging cable system), white (Priced as each; sold in pairs)</v>
          </cell>
          <cell r="J1144">
            <v>120</v>
          </cell>
          <cell r="K1144">
            <v>120</v>
          </cell>
          <cell r="L1144">
            <v>87.78</v>
          </cell>
          <cell r="O1144">
            <v>2</v>
          </cell>
          <cell r="P1144">
            <v>50036903844</v>
          </cell>
          <cell r="R1144">
            <v>5.5</v>
          </cell>
          <cell r="S1144">
            <v>3</v>
          </cell>
          <cell r="T1144">
            <v>6</v>
          </cell>
          <cell r="U1144">
            <v>3.5</v>
          </cell>
          <cell r="V1144" t="str">
            <v>CN</v>
          </cell>
          <cell r="W1144" t="str">
            <v>Non Compliant</v>
          </cell>
          <cell r="X1144" t="str">
            <v xml:space="preserve">http://www.jblpro.com/www/products/installed-sound/control-60-series/control-62p </v>
          </cell>
          <cell r="Y1144">
            <v>230</v>
          </cell>
        </row>
        <row r="1145">
          <cell r="A1145" t="str">
            <v>C64P/T</v>
          </cell>
          <cell r="B1145" t="str">
            <v>JBL</v>
          </cell>
          <cell r="C1145" t="str">
            <v>Pendant Spkr</v>
          </cell>
          <cell r="D1145" t="str">
            <v>Control 64P/T</v>
          </cell>
          <cell r="E1145" t="str">
            <v>JBL018</v>
          </cell>
          <cell r="H1145" t="str">
            <v>4" FULL-RANGE PENDANT SPK, BLK</v>
          </cell>
          <cell r="I1145" t="str">
            <v>Control 64P/T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black (Priced as each; sold and packaged in pairs)</v>
          </cell>
          <cell r="J1145">
            <v>240</v>
          </cell>
          <cell r="K1145">
            <v>200</v>
          </cell>
          <cell r="L1145">
            <v>150.69999999999999</v>
          </cell>
          <cell r="O1145">
            <v>2</v>
          </cell>
          <cell r="P1145">
            <v>691991004230</v>
          </cell>
          <cell r="R1145">
            <v>6.75</v>
          </cell>
          <cell r="S1145">
            <v>10.5</v>
          </cell>
          <cell r="T1145">
            <v>10.75</v>
          </cell>
          <cell r="U1145">
            <v>13.25</v>
          </cell>
          <cell r="V1145" t="str">
            <v>CN</v>
          </cell>
          <cell r="W1145" t="str">
            <v>Non Compliant</v>
          </cell>
          <cell r="X1145" t="str">
            <v xml:space="preserve">http://www.jblpro.com/www/products/installed-sound/control-60-series/control-64p-t </v>
          </cell>
          <cell r="Y1145">
            <v>231</v>
          </cell>
        </row>
        <row r="1146">
          <cell r="A1146" t="str">
            <v>C64P/T-WH</v>
          </cell>
          <cell r="B1146" t="str">
            <v>JBL</v>
          </cell>
          <cell r="C1146" t="str">
            <v>Pendant Spkr</v>
          </cell>
          <cell r="D1146" t="str">
            <v>Control 64P/T-WH</v>
          </cell>
          <cell r="E1146" t="str">
            <v>JBL018</v>
          </cell>
          <cell r="H1146" t="str">
            <v>4" FULL-RANGE PENDANT SPK, WHT</v>
          </cell>
          <cell r="I1146" t="str">
            <v>Control 64P/T-WH Compact Full-Range Pendant Loudspeaker with 4" (100mm) Driver, 50W cont. pink noise (200W Peak) power handling (2hr), 88dB sensitivity, 65Hz - 15kHz frequency range, 120° conical coverage, 30W 70V/100V multi-tap transformer with 8Ω direct, Includes suspension hardware with 2x15' (4.5m) galvanized steel cables and easy to adjust clamps, IP44 rated, UL listed (speaker and hanging cable system), white (Priced as each; sold and packaged in pairs)</v>
          </cell>
          <cell r="J1146">
            <v>200</v>
          </cell>
          <cell r="K1146">
            <v>200</v>
          </cell>
          <cell r="L1146">
            <v>150.69999999999999</v>
          </cell>
          <cell r="O1146">
            <v>2</v>
          </cell>
          <cell r="P1146">
            <v>691991004247</v>
          </cell>
          <cell r="R1146">
            <v>13</v>
          </cell>
          <cell r="S1146">
            <v>10.5</v>
          </cell>
          <cell r="T1146">
            <v>10</v>
          </cell>
          <cell r="U1146">
            <v>13</v>
          </cell>
          <cell r="V1146" t="str">
            <v>CN</v>
          </cell>
          <cell r="W1146" t="str">
            <v>Non Compliant</v>
          </cell>
          <cell r="X1146" t="str">
            <v xml:space="preserve">http://www.jblpro.com/www/products/installed-sound/control-60-series/control-64p-t </v>
          </cell>
          <cell r="Y1146">
            <v>232</v>
          </cell>
        </row>
        <row r="1147">
          <cell r="A1147" t="str">
            <v>C65P/T</v>
          </cell>
          <cell r="B1147" t="str">
            <v>JBL</v>
          </cell>
          <cell r="C1147" t="str">
            <v>Pendant Spkr</v>
          </cell>
          <cell r="D1147" t="str">
            <v>Control 65P/T</v>
          </cell>
          <cell r="E1147" t="str">
            <v>JBL018</v>
          </cell>
          <cell r="H1147" t="str">
            <v>5.25" PREMIUM RBI PENDANT SPK W RBI, BLK</v>
          </cell>
          <cell r="I1147" t="str">
            <v>Control 65P/T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47">
            <v>318</v>
          </cell>
          <cell r="K1147">
            <v>265</v>
          </cell>
          <cell r="L1147">
            <v>196.06</v>
          </cell>
          <cell r="O1147">
            <v>2</v>
          </cell>
          <cell r="P1147">
            <v>50036903851</v>
          </cell>
          <cell r="R1147">
            <v>10.199999999999999</v>
          </cell>
          <cell r="S1147">
            <v>5.5</v>
          </cell>
          <cell r="T1147">
            <v>11</v>
          </cell>
          <cell r="U1147">
            <v>7</v>
          </cell>
          <cell r="V1147" t="str">
            <v>CN</v>
          </cell>
          <cell r="W1147" t="str">
            <v>Non Compliant</v>
          </cell>
          <cell r="X1147" t="str">
            <v xml:space="preserve">http://www.jblpro.com/www/products/installed-sound/control-60-series/control-65p-t </v>
          </cell>
          <cell r="Y1147">
            <v>233</v>
          </cell>
        </row>
        <row r="1148">
          <cell r="A1148" t="str">
            <v>C65P/T-WH</v>
          </cell>
          <cell r="B1148" t="str">
            <v>JBL</v>
          </cell>
          <cell r="C1148" t="str">
            <v>Pendant Spkr</v>
          </cell>
          <cell r="D1148" t="str">
            <v>Control 65P/T-WH</v>
          </cell>
          <cell r="E1148" t="str">
            <v>JBL018</v>
          </cell>
          <cell r="H1148" t="str">
            <v>5.25" PREMIUM RBI PENDANT SPK W RBI, WHT</v>
          </cell>
          <cell r="I1148" t="str">
            <v>Control 65P/T-WH Premium Compact Full-Range RBI Pendant Loudspeaker with 5.25" (130mm) Woofer and 0.75" (20mm) Tweeter, 75W cont. pink noise (300W Peak) power handling (100hr), 86dB sensitivity, 55Hz - 20kHz frequency range, consistent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48">
            <v>265</v>
          </cell>
          <cell r="K1148">
            <v>265</v>
          </cell>
          <cell r="L1148">
            <v>196.06</v>
          </cell>
          <cell r="O1148">
            <v>2</v>
          </cell>
          <cell r="P1148">
            <v>50036903868</v>
          </cell>
          <cell r="R1148">
            <v>10.5</v>
          </cell>
          <cell r="S1148">
            <v>10.5</v>
          </cell>
          <cell r="T1148">
            <v>5.5</v>
          </cell>
          <cell r="U1148">
            <v>6.5</v>
          </cell>
          <cell r="V1148" t="str">
            <v>CN</v>
          </cell>
          <cell r="W1148" t="str">
            <v>Non Compliant</v>
          </cell>
          <cell r="X1148" t="str">
            <v xml:space="preserve">http://www.jblpro.com/www/products/installed-sound/control-60-series/control-65p-t </v>
          </cell>
          <cell r="Y1148">
            <v>234</v>
          </cell>
        </row>
        <row r="1149">
          <cell r="A1149" t="str">
            <v>C67HC/T</v>
          </cell>
          <cell r="B1149" t="str">
            <v>JBL</v>
          </cell>
          <cell r="C1149" t="str">
            <v>Pendant Spkr</v>
          </cell>
          <cell r="D1149" t="str">
            <v>Control 67HC/T</v>
          </cell>
          <cell r="E1149" t="str">
            <v>JBL018</v>
          </cell>
          <cell r="H1149" t="str">
            <v>6.5" HIGH-CEILING RBI PENDANT SPK, BLK</v>
          </cell>
          <cell r="I1149" t="str">
            <v>Control 67HC/T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black (Priced as each; sold in pairs)</v>
          </cell>
          <cell r="J1149">
            <v>534</v>
          </cell>
          <cell r="K1149">
            <v>445</v>
          </cell>
          <cell r="L1149">
            <v>331.08</v>
          </cell>
          <cell r="O1149">
            <v>2</v>
          </cell>
          <cell r="P1149">
            <v>50036903875</v>
          </cell>
          <cell r="R1149">
            <v>16</v>
          </cell>
          <cell r="S1149">
            <v>14</v>
          </cell>
          <cell r="T1149">
            <v>7</v>
          </cell>
          <cell r="U1149">
            <v>8</v>
          </cell>
          <cell r="V1149" t="str">
            <v>CN</v>
          </cell>
          <cell r="W1149" t="str">
            <v>Non Compliant</v>
          </cell>
          <cell r="X1149" t="str">
            <v xml:space="preserve">http://www.jblpro.com/www/products/installed-sound/control-60-series/control-67hc-t </v>
          </cell>
          <cell r="Y1149">
            <v>235</v>
          </cell>
        </row>
        <row r="1150">
          <cell r="A1150" t="str">
            <v>C67HC/T-WH</v>
          </cell>
          <cell r="B1150" t="str">
            <v>JBL</v>
          </cell>
          <cell r="C1150" t="str">
            <v>Pendant Spkr</v>
          </cell>
          <cell r="D1150" t="str">
            <v>Control 67HC/T-WH</v>
          </cell>
          <cell r="E1150" t="str">
            <v>JBL018</v>
          </cell>
          <cell r="H1150" t="str">
            <v>6.5" HIGH-CEILING RBI PENDANT SPK, WHT</v>
          </cell>
          <cell r="I1150" t="str">
            <v>Control 67HC/WH Narrow-Coverage High Ceiling Premium RBI Pendant Loudspeaker with 6.5" (165mm) woofer and 1" (25mm) Tweeter, 75W cont. pink noise (300W peak) power handling (100hr), 93dB sensitivity, 75Hz - 17kHz frequency range, narrow 75° conical coverage featuring JBL's Radiation Boundary Integrator® (RBI™) technology, 60W 70V/100V multi-tap transformer with 8Ω direct. Includes suspension hardware with 2x15' (4.5m) galvanized steel cables and easy to adjust clamps, IP44 rated, UL listed (speaker and hanging cable system), white (Priced as each; sold in pairs)</v>
          </cell>
          <cell r="J1150">
            <v>445</v>
          </cell>
          <cell r="K1150">
            <v>445</v>
          </cell>
          <cell r="L1150">
            <v>331.08</v>
          </cell>
          <cell r="O1150">
            <v>2</v>
          </cell>
          <cell r="P1150">
            <v>50036903882</v>
          </cell>
          <cell r="R1150">
            <v>16.25</v>
          </cell>
          <cell r="S1150">
            <v>14.25</v>
          </cell>
          <cell r="T1150">
            <v>7</v>
          </cell>
          <cell r="U1150">
            <v>8.25</v>
          </cell>
          <cell r="V1150" t="str">
            <v>CN</v>
          </cell>
          <cell r="W1150" t="str">
            <v>Non Compliant</v>
          </cell>
          <cell r="X1150" t="str">
            <v xml:space="preserve">http://www.jblpro.com/www/products/installed-sound/control-60-series/control-67hc-t </v>
          </cell>
          <cell r="Y1150">
            <v>236</v>
          </cell>
        </row>
        <row r="1151">
          <cell r="A1151" t="str">
            <v>C67P/T</v>
          </cell>
          <cell r="B1151" t="str">
            <v>JBL</v>
          </cell>
          <cell r="C1151" t="str">
            <v>Pendant Spkr</v>
          </cell>
          <cell r="D1151" t="str">
            <v>Control 67P/T</v>
          </cell>
          <cell r="E1151" t="str">
            <v>JBL018</v>
          </cell>
          <cell r="H1151" t="str">
            <v>6.5" PREMIUM RBI PENDANT SPK, BLK</v>
          </cell>
          <cell r="I1151" t="str">
            <v>Control 67P/T Premium Full-Range RBI Pendant Loudspeaker with 6.5" (165mm) Woofer and 1" (25mm) Tweeter, 75W cont. pink noise (300W Peak)power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black (Priced as each; sold in pairs)</v>
          </cell>
          <cell r="J1151">
            <v>405</v>
          </cell>
          <cell r="K1151">
            <v>405</v>
          </cell>
          <cell r="L1151">
            <v>299.17</v>
          </cell>
          <cell r="O1151">
            <v>2</v>
          </cell>
          <cell r="P1151">
            <v>50036903899</v>
          </cell>
          <cell r="R1151">
            <v>15</v>
          </cell>
          <cell r="S1151">
            <v>10.5</v>
          </cell>
          <cell r="T1151">
            <v>10.75</v>
          </cell>
          <cell r="U1151">
            <v>13.25</v>
          </cell>
          <cell r="V1151" t="str">
            <v>CN</v>
          </cell>
          <cell r="W1151" t="str">
            <v>Non Compliant</v>
          </cell>
          <cell r="X1151" t="str">
            <v>http://www.jblpro.com/www/products/installed-sound/control-60-series/control-67p-t</v>
          </cell>
          <cell r="Y1151">
            <v>237</v>
          </cell>
        </row>
        <row r="1152">
          <cell r="A1152" t="str">
            <v>C67P/T-WH</v>
          </cell>
          <cell r="B1152" t="str">
            <v>JBL</v>
          </cell>
          <cell r="C1152" t="str">
            <v>Pendant Spkr</v>
          </cell>
          <cell r="D1152" t="str">
            <v>Control 67P/T-WH</v>
          </cell>
          <cell r="E1152" t="str">
            <v>JBL018</v>
          </cell>
          <cell r="H1152" t="str">
            <v>6.5" PREMIUM RBI PENDANT SPK, WHT</v>
          </cell>
          <cell r="I1152" t="str">
            <v>Control 67P/T-WH Premium Full-Range RBI Pendant Loudspeaker with 6.5" (165mm) Woofer and 1" (25mm) Tweeter, 75W cont. pink noise (300W peak) power handling (100hr), 90dB sensitivity, 58Hz - 18kHz frequency range, 120° conical coverage featuring JBL's Radiation Boundary Integrator® (RBI™) technology, 60W 70V/100V multi-tap transformer with 8Ω direct. Includes suspension hardware with 2x15' (4.5m) galvanized steel cable and easy to adjust clamp, IP44 rated, UL listed (speaker and hanging cable system), white (Priced as each; sold in pairs)</v>
          </cell>
          <cell r="J1152">
            <v>380</v>
          </cell>
          <cell r="K1152">
            <v>380</v>
          </cell>
          <cell r="L1152">
            <v>282.10000000000002</v>
          </cell>
          <cell r="O1152">
            <v>2</v>
          </cell>
          <cell r="P1152">
            <v>50036903905</v>
          </cell>
          <cell r="R1152">
            <v>15</v>
          </cell>
          <cell r="S1152">
            <v>10.5</v>
          </cell>
          <cell r="T1152">
            <v>10.75</v>
          </cell>
          <cell r="U1152">
            <v>13.25</v>
          </cell>
          <cell r="V1152" t="str">
            <v>CN</v>
          </cell>
          <cell r="W1152" t="str">
            <v>Non Compliant</v>
          </cell>
          <cell r="X1152" t="str">
            <v>http://www.jblpro.com/www/products/installed-sound/control-60-series/control-67p-t</v>
          </cell>
          <cell r="Y1152">
            <v>238</v>
          </cell>
        </row>
        <row r="1153">
          <cell r="A1153" t="str">
            <v>JBL-C68HP</v>
          </cell>
          <cell r="B1153" t="str">
            <v>JBL</v>
          </cell>
          <cell r="C1153" t="str">
            <v>Pendant Spkr</v>
          </cell>
          <cell r="D1153" t="str">
            <v>Control 68HP</v>
          </cell>
          <cell r="E1153" t="str">
            <v>SC-SPARES</v>
          </cell>
          <cell r="H1153" t="str">
            <v>8" HIGH-POWER PENDANT SPKR W CD,  BLK</v>
          </cell>
          <cell r="I1153" t="str">
            <v>Control 68HP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black (RAL9004) (Priced as each; Sold in pairs)</v>
          </cell>
          <cell r="J1153">
            <v>540</v>
          </cell>
          <cell r="K1153">
            <v>540</v>
          </cell>
          <cell r="L1153">
            <v>402.64</v>
          </cell>
          <cell r="O1153">
            <v>2</v>
          </cell>
          <cell r="P1153">
            <v>691991039331</v>
          </cell>
          <cell r="R1153">
            <v>37.926000000000002</v>
          </cell>
          <cell r="S1153">
            <v>27.9527559055118</v>
          </cell>
          <cell r="T1153">
            <v>14.1732283464567</v>
          </cell>
          <cell r="U1153">
            <v>15.748031496063</v>
          </cell>
          <cell r="V1153" t="str">
            <v>CN</v>
          </cell>
          <cell r="W1153" t="str">
            <v>Non Compliant</v>
          </cell>
          <cell r="X1153" t="str">
            <v>https://jblpro.com/en/products/control-68hp</v>
          </cell>
          <cell r="Y1153">
            <v>239</v>
          </cell>
        </row>
        <row r="1154">
          <cell r="A1154" t="str">
            <v>JBL-C68HP-WH</v>
          </cell>
          <cell r="B1154" t="str">
            <v>JBL</v>
          </cell>
          <cell r="C1154" t="str">
            <v>Pendant Spkr</v>
          </cell>
          <cell r="D1154" t="str">
            <v>Control 68HP-WH</v>
          </cell>
          <cell r="E1154" t="str">
            <v>JBL018</v>
          </cell>
          <cell r="H1154" t="str">
            <v>8" HIGH-POWER PENDANT SPKR W CD, WHT</v>
          </cell>
          <cell r="I1154" t="str">
            <v>Control 68HP-WH High-Power Premium Full-Range Constant Directivity Pendant Speaker with 8" (209mm) Woofer and 1" (25mm) Compression Driver, 250W cont. pink noise (1000W peak) power handling (2hr), 90dB sensitivity, 52Hz - 17KHz frequency range, consistent 110° conical broadband constant-directivity coverage, 68W 70V/100V multi-tap transformer with 8Ω Direct, IP44 rated, includes suspension hardware with 2x15' (4.5m) galvanized steel cables and easy to adjust clamps, UL listed (speaker and hanging cable system), white (RAL9016) (Priced as each; Sold in pairs)</v>
          </cell>
          <cell r="J1154">
            <v>540</v>
          </cell>
          <cell r="K1154">
            <v>540</v>
          </cell>
          <cell r="L1154">
            <v>402.64</v>
          </cell>
          <cell r="O1154">
            <v>2</v>
          </cell>
          <cell r="P1154">
            <v>691991039324</v>
          </cell>
          <cell r="R1154">
            <v>37.926000000000002</v>
          </cell>
          <cell r="S1154">
            <v>27.9527559055118</v>
          </cell>
          <cell r="T1154">
            <v>14.1732283464567</v>
          </cell>
          <cell r="U1154">
            <v>15.748031496063</v>
          </cell>
          <cell r="V1154" t="str">
            <v>CN</v>
          </cell>
          <cell r="W1154" t="str">
            <v>Non Compliant</v>
          </cell>
          <cell r="X1154" t="str">
            <v>https://jblpro.com/en/products/control-68hp</v>
          </cell>
          <cell r="Y1154">
            <v>240</v>
          </cell>
        </row>
        <row r="1155">
          <cell r="A1155" t="str">
            <v>MTC-PC60</v>
          </cell>
          <cell r="B1155" t="str">
            <v>JBL</v>
          </cell>
          <cell r="C1155" t="str">
            <v>Accessory</v>
          </cell>
          <cell r="D1155" t="str">
            <v>MTC-PC60</v>
          </cell>
          <cell r="E1155" t="str">
            <v>JBL018</v>
          </cell>
          <cell r="H1155" t="str">
            <v>TERMINAL COVER TOP for C65, C67P/T, C67HC/T, C68HP</v>
          </cell>
          <cell r="I1155" t="str">
            <v>MTC-PC60 - Top Panel / Terminal Cover for C64P/T, C65P/T, C67P/T, C67HC/T, C68HP &amp; C60PS/T Pendant Speakers (Black only -- works for black or white spkrs)</v>
          </cell>
          <cell r="J1155">
            <v>25</v>
          </cell>
          <cell r="K1155">
            <v>25</v>
          </cell>
          <cell r="L1155">
            <v>13.16</v>
          </cell>
          <cell r="P1155">
            <v>691991300219</v>
          </cell>
          <cell r="R1155">
            <v>0.5</v>
          </cell>
          <cell r="S1155">
            <v>2</v>
          </cell>
          <cell r="T1155">
            <v>8</v>
          </cell>
          <cell r="U1155">
            <v>7</v>
          </cell>
          <cell r="V1155" t="str">
            <v>CN</v>
          </cell>
          <cell r="W1155" t="str">
            <v>Non Compliant</v>
          </cell>
          <cell r="X1155" t="str">
            <v xml:space="preserve">http://www.jblpro.com/ProductAttachments/C60_Panel_Covers140514.pdf </v>
          </cell>
          <cell r="Y1155">
            <v>241</v>
          </cell>
        </row>
        <row r="1156">
          <cell r="A1156" t="str">
            <v>MTC-PC62</v>
          </cell>
          <cell r="B1156" t="str">
            <v>JBL</v>
          </cell>
          <cell r="C1156" t="str">
            <v>Accessory</v>
          </cell>
          <cell r="D1156" t="str">
            <v>MTC-PC62</v>
          </cell>
          <cell r="E1156" t="str">
            <v>JBL018</v>
          </cell>
          <cell r="H1156" t="str">
            <v>TERMINAL COVER TOP for C62P</v>
          </cell>
          <cell r="I1156" t="str">
            <v>MTC-PC62 - Top Panel / Terminal Cover for Control 62P Pendant Speaker (Black only -- works for black or white spkrs)</v>
          </cell>
          <cell r="J1156">
            <v>20</v>
          </cell>
          <cell r="K1156">
            <v>17</v>
          </cell>
          <cell r="L1156">
            <v>9.49</v>
          </cell>
          <cell r="O1156">
            <v>2</v>
          </cell>
          <cell r="P1156">
            <v>691991300202</v>
          </cell>
          <cell r="R1156">
            <v>0.2</v>
          </cell>
          <cell r="S1156">
            <v>6</v>
          </cell>
          <cell r="T1156">
            <v>5</v>
          </cell>
          <cell r="U1156">
            <v>2</v>
          </cell>
          <cell r="V1156" t="str">
            <v>CN</v>
          </cell>
          <cell r="W1156" t="str">
            <v>Non Compliant</v>
          </cell>
          <cell r="Y1156">
            <v>242</v>
          </cell>
        </row>
        <row r="1157">
          <cell r="A1157" t="str">
            <v>IN-WALLS:
Control 100 In-Wall Speakers</v>
          </cell>
          <cell r="B1157" t="str">
            <v>JBL</v>
          </cell>
          <cell r="V1157" t="str">
            <v>CN</v>
          </cell>
          <cell r="W1157" t="str">
            <v>Non Compliant</v>
          </cell>
          <cell r="X1157" t="str">
            <v xml:space="preserve">http://www.jblpro.com/www/products/installed-sound/control-contractor-series/control-126w  </v>
          </cell>
          <cell r="Y1157">
            <v>243</v>
          </cell>
        </row>
        <row r="1158">
          <cell r="A1158" t="str">
            <v>CONTROL 126W</v>
          </cell>
          <cell r="B1158" t="str">
            <v>JBL</v>
          </cell>
          <cell r="C1158" t="str">
            <v>In-Wall Sprk</v>
          </cell>
          <cell r="D1158" t="str">
            <v>CONTROL 126W</v>
          </cell>
          <cell r="E1158" t="str">
            <v>JBL018</v>
          </cell>
          <cell r="H1158" t="str">
            <v>6.5" IN-WALL SPEAKER</v>
          </cell>
          <cell r="I1158" t="str">
            <v>Control 126W - Premium In-Wall Two-Way Loudspeaker with minimum Visual Impact, 6.5" (165mm) Polymer-Coated Aluminum-Cone Woofer and 1" (25mm) Low-Diffraction Swivel-aimable Titanium Tweeter, 50W Cont. Pink Noise (200W Peak) Power Handling, 88dB Nominal Sensitivity, High-slope crossover for natural midrange sound, 38Hz - 20kHz Frequency Range, Nominal Impedance 8Ω, 3.8" (99mm) Depth (Priced as each; sold in pairs)</v>
          </cell>
          <cell r="J1158">
            <v>215</v>
          </cell>
          <cell r="K1158">
            <v>215</v>
          </cell>
          <cell r="L1158">
            <v>162.47999999999999</v>
          </cell>
          <cell r="M1158">
            <v>154.35599999999999</v>
          </cell>
          <cell r="N1158">
            <v>146.232</v>
          </cell>
          <cell r="O1158">
            <v>2</v>
          </cell>
          <cell r="P1158">
            <v>50036904988</v>
          </cell>
          <cell r="R1158">
            <v>5</v>
          </cell>
          <cell r="S1158">
            <v>4</v>
          </cell>
          <cell r="T1158">
            <v>6</v>
          </cell>
          <cell r="U1158">
            <v>4</v>
          </cell>
          <cell r="V1158" t="str">
            <v>CN</v>
          </cell>
          <cell r="W1158" t="str">
            <v>Non Compliant</v>
          </cell>
          <cell r="X1158" t="str">
            <v xml:space="preserve">http://www.jblpro.com/www/products/installed-sound/control-contractor-series/control-126wt </v>
          </cell>
          <cell r="Y1158">
            <v>244</v>
          </cell>
        </row>
        <row r="1159">
          <cell r="A1159" t="str">
            <v>CONTROL 126WT</v>
          </cell>
          <cell r="B1159" t="str">
            <v>JBL</v>
          </cell>
          <cell r="C1159" t="str">
            <v>In-Wall Sprk</v>
          </cell>
          <cell r="D1159" t="str">
            <v>CONTROL 126WT</v>
          </cell>
          <cell r="E1159" t="str">
            <v>JBL018</v>
          </cell>
          <cell r="H1159" t="str">
            <v>6.5" IN-WALL SPEAKER W TRANSFORMER</v>
          </cell>
          <cell r="I1159" t="str">
            <v>Control 126WT - Premium In-Wall Two-Way Loudspeaker with minimum Visual Impact with Transformer, 6.5" (165mm) Polymer-Coated Aluminum-Cone Woofer and 1" (25mm) Low-Diffraction Swivel-aimable Titanium Tweeter, 50W Cont. Pink Noise (200W Peak) Power Handling, 88dB Nominal Sensitivity, High-slope crossover for natural midrange sound, 38Hz - 20kHz Frequency Range, 30W 70V/100V multi-tap Transformer, 3.8" (99mm) Depth (Priced as each; sold in pairs)</v>
          </cell>
          <cell r="J1159">
            <v>250</v>
          </cell>
          <cell r="K1159">
            <v>250</v>
          </cell>
          <cell r="L1159">
            <v>180.81</v>
          </cell>
          <cell r="M1159">
            <v>171.76949999999999</v>
          </cell>
          <cell r="N1159">
            <v>162.72900000000001</v>
          </cell>
          <cell r="O1159">
            <v>2</v>
          </cell>
          <cell r="P1159">
            <v>50036904995</v>
          </cell>
          <cell r="R1159">
            <v>6.5</v>
          </cell>
          <cell r="S1159">
            <v>12</v>
          </cell>
          <cell r="T1159">
            <v>10</v>
          </cell>
          <cell r="U1159">
            <v>9</v>
          </cell>
          <cell r="V1159" t="str">
            <v>CN</v>
          </cell>
          <cell r="W1159" t="str">
            <v>Non Compliant</v>
          </cell>
          <cell r="X1159" t="str">
            <v xml:space="preserve">http://www.jblpro.com/www/products/installed-sound/control-contractor-series/control-128w </v>
          </cell>
          <cell r="Y1159">
            <v>245</v>
          </cell>
        </row>
        <row r="1160">
          <cell r="A1160" t="str">
            <v>CONTROL 128W</v>
          </cell>
          <cell r="B1160" t="str">
            <v>JBL</v>
          </cell>
          <cell r="C1160" t="str">
            <v>In-Wall Sprk</v>
          </cell>
          <cell r="D1160" t="str">
            <v>CONTROL 128W</v>
          </cell>
          <cell r="E1160" t="str">
            <v>JBL018</v>
          </cell>
          <cell r="H1160" t="str">
            <v>8" IN-WALL SPEAKER</v>
          </cell>
          <cell r="I1160" t="str">
            <v>Control 128W - Premium In-Wall Two-Way Loudspeaker with minimum Visual Impact, 8" (200mm) Polymer-Coated Aluminum-Cone Woofer and 1" (25mm) Low-Diffraction Swivel-aimable Titanium Tweeter, 60W Cont. Pink Noise (240W Peak) Power Handling, 90dB Nominal Sensitivity, High-slope crossover for natural midrange sound, 30Hz - 20kHz Frequency Range, Nominal Impedance 8Ω, 4" (102mm) Depth (Priced as each; sold in pairs)</v>
          </cell>
          <cell r="J1160">
            <v>285</v>
          </cell>
          <cell r="K1160">
            <v>285</v>
          </cell>
          <cell r="L1160">
            <v>211.26</v>
          </cell>
          <cell r="M1160">
            <v>200.69699999999997</v>
          </cell>
          <cell r="N1160">
            <v>190.13399999999999</v>
          </cell>
          <cell r="O1160">
            <v>2</v>
          </cell>
          <cell r="P1160">
            <v>50036905008</v>
          </cell>
          <cell r="R1160">
            <v>8.5</v>
          </cell>
          <cell r="S1160">
            <v>16</v>
          </cell>
          <cell r="T1160">
            <v>12</v>
          </cell>
          <cell r="U1160">
            <v>8</v>
          </cell>
          <cell r="V1160" t="str">
            <v>CN</v>
          </cell>
          <cell r="W1160" t="str">
            <v>Non Compliant</v>
          </cell>
          <cell r="X1160" t="str">
            <v xml:space="preserve">http://www.jblpro.com/www/products/installed-sound/control-contractor-series/control-128wt </v>
          </cell>
          <cell r="Y1160">
            <v>246</v>
          </cell>
        </row>
        <row r="1161">
          <cell r="A1161" t="str">
            <v>CONTROL 128WT</v>
          </cell>
          <cell r="B1161" t="str">
            <v>JBL</v>
          </cell>
          <cell r="C1161" t="str">
            <v>In-Wall Sprk</v>
          </cell>
          <cell r="D1161" t="str">
            <v>CONTROL 128WT</v>
          </cell>
          <cell r="E1161" t="str">
            <v>JBL018</v>
          </cell>
          <cell r="H1161" t="str">
            <v>8" IN-WALL SPEAKER W TRANSFORMER</v>
          </cell>
          <cell r="I1161" t="str">
            <v>Control 128WT - Premium In-Wall Two-Way Loudspeaker with minimum Visual Impact with Transformer, 8" (200mm) Polymer-Coated Aluminum-Cone Woofer and 1" (25mm) Low-Diffraction Swivel Aimable Titanium Tweeter, 60W Cont. Pink Noise (240W Peak) Power Handling, 90dB Nominal Sensitivity, High-slope crossover for natural midrange sound, 30Hz - 20kHz Frequency Range, 50W 70V/100V multi-tap Transformer, 4" (102mm) Depth (Priced as each; sold in pairs)</v>
          </cell>
          <cell r="J1161">
            <v>300</v>
          </cell>
          <cell r="K1161">
            <v>300</v>
          </cell>
          <cell r="L1161">
            <v>222.5</v>
          </cell>
          <cell r="M1161">
            <v>211.375</v>
          </cell>
          <cell r="N1161">
            <v>200.25</v>
          </cell>
          <cell r="O1161">
            <v>2</v>
          </cell>
          <cell r="P1161">
            <v>50036905015</v>
          </cell>
          <cell r="R1161">
            <v>8</v>
          </cell>
          <cell r="S1161">
            <v>5.25</v>
          </cell>
          <cell r="T1161">
            <v>6.25</v>
          </cell>
          <cell r="U1161">
            <v>7.75</v>
          </cell>
          <cell r="V1161" t="str">
            <v>CN</v>
          </cell>
          <cell r="W1161" t="str">
            <v>Non Compliant</v>
          </cell>
          <cell r="Y1161">
            <v>247</v>
          </cell>
        </row>
        <row r="1162">
          <cell r="A1162" t="str">
            <v>WB6</v>
          </cell>
          <cell r="B1162" t="str">
            <v>JBL</v>
          </cell>
          <cell r="C1162" t="str">
            <v>Accessory</v>
          </cell>
          <cell r="D1162" t="str">
            <v>WB6</v>
          </cell>
          <cell r="E1162" t="str">
            <v>JBL046</v>
          </cell>
          <cell r="H1162" t="str">
            <v>ROUGH-IN FRAME FOR C126W/WT</v>
          </cell>
          <cell r="I1162" t="str">
            <v>WB6 - Rough-in Frame for Control 126W/WT for New Contruction Installation to wallstuds, Replaces MTC-126RIF (Priced &amp; Sold as each)</v>
          </cell>
          <cell r="J1162">
            <v>40</v>
          </cell>
          <cell r="K1162">
            <v>40</v>
          </cell>
          <cell r="L1162">
            <v>23.1</v>
          </cell>
          <cell r="P1162">
            <v>848592001278</v>
          </cell>
          <cell r="R1162">
            <v>0.75</v>
          </cell>
          <cell r="S1162">
            <v>1</v>
          </cell>
          <cell r="T1162">
            <v>9.5</v>
          </cell>
          <cell r="U1162">
            <v>16.5</v>
          </cell>
          <cell r="V1162" t="str">
            <v>CN</v>
          </cell>
          <cell r="W1162" t="str">
            <v>Non Compliant</v>
          </cell>
          <cell r="Y1162">
            <v>248</v>
          </cell>
        </row>
        <row r="1163">
          <cell r="A1163" t="str">
            <v>WB8</v>
          </cell>
          <cell r="B1163" t="str">
            <v>JBL</v>
          </cell>
          <cell r="C1163" t="str">
            <v>Accessory</v>
          </cell>
          <cell r="D1163" t="str">
            <v>WB8</v>
          </cell>
          <cell r="E1163" t="str">
            <v>JBL018</v>
          </cell>
          <cell r="H1163" t="str">
            <v>ROUGH-IN FRAME FOR C128W/WT</v>
          </cell>
          <cell r="I1163" t="str">
            <v>WB8 - Rough-in Frame for Control 128W/WT for New Contruction Installation to wallstuds, Replaces MTC-128RIF (Priced &amp; Sold as each)</v>
          </cell>
          <cell r="J1163">
            <v>40</v>
          </cell>
          <cell r="K1163">
            <v>40</v>
          </cell>
          <cell r="L1163">
            <v>23.32</v>
          </cell>
          <cell r="P1163">
            <v>691991300257</v>
          </cell>
          <cell r="V1163" t="str">
            <v>CN</v>
          </cell>
          <cell r="W1163" t="str">
            <v>Non Compliant</v>
          </cell>
          <cell r="X1163" t="str">
            <v xml:space="preserve">http://www.jblpro.com/www/products/installed-sound/control-80-series-landscape-speakers/control-85m </v>
          </cell>
          <cell r="Y1163">
            <v>249</v>
          </cell>
        </row>
        <row r="1164">
          <cell r="A1164" t="str">
            <v>LANDSCAPE:
Control 80 Series Landscape Speakers</v>
          </cell>
          <cell r="B1164" t="str">
            <v>JBL</v>
          </cell>
          <cell r="Y1164">
            <v>250</v>
          </cell>
        </row>
        <row r="1165">
          <cell r="A1165" t="str">
            <v>CONTROL 85M</v>
          </cell>
          <cell r="B1165" t="str">
            <v>JBL</v>
          </cell>
          <cell r="C1165" t="str">
            <v>Landscape Speaker</v>
          </cell>
          <cell r="D1165" t="str">
            <v>CONTROL 85M</v>
          </cell>
          <cell r="E1165" t="str">
            <v>JBL018</v>
          </cell>
          <cell r="H1165" t="str">
            <v>5.25" MUSHROOM LANDSCAPE SPEAKER, GRN</v>
          </cell>
          <cell r="I1165" t="str">
            <v>Control 85M - 2-Way Coaxial Mushroom Landscape Speaker with Tough polyethylene highly weather resistant enclosure, 5.25" (135mm) polypropylene cone woofer and 0.75" (19mm) weather-resistant tweeter, 80W Cont. Pink Noise (320W Peak) Power Handling (2hr), 55Hz - 18kHz Frequency Range, 30W 70V/100V multi-tap Transformer with 8Ω direct, IP-56 rated, Hunter Green (RAL6018) (Priced &amp; sold as each)</v>
          </cell>
          <cell r="J1165">
            <v>285</v>
          </cell>
          <cell r="K1165">
            <v>285</v>
          </cell>
          <cell r="L1165">
            <v>210.24</v>
          </cell>
          <cell r="M1165">
            <v>199.72800000000001</v>
          </cell>
          <cell r="N1165">
            <v>189.21600000000001</v>
          </cell>
          <cell r="P1165">
            <v>691991005077</v>
          </cell>
          <cell r="R1165">
            <v>25</v>
          </cell>
          <cell r="S1165">
            <v>16</v>
          </cell>
          <cell r="T1165">
            <v>19.5</v>
          </cell>
          <cell r="U1165">
            <v>16</v>
          </cell>
          <cell r="V1165" t="str">
            <v>CN</v>
          </cell>
          <cell r="W1165" t="str">
            <v>Non Compliant</v>
          </cell>
          <cell r="X1165" t="str">
            <v xml:space="preserve">http://www.jblpro.com/www/products/installed-sound/control-80-series-landscape-speakers/control-88m </v>
          </cell>
          <cell r="Y1165">
            <v>251</v>
          </cell>
        </row>
        <row r="1166">
          <cell r="A1166" t="str">
            <v>CONTROL 88M</v>
          </cell>
          <cell r="B1166" t="str">
            <v>JBL</v>
          </cell>
          <cell r="C1166" t="str">
            <v>Landscape Speaker</v>
          </cell>
          <cell r="D1166" t="str">
            <v>CONTROL 88M</v>
          </cell>
          <cell r="E1166" t="str">
            <v>JBL018</v>
          </cell>
          <cell r="H1166" t="str">
            <v>8" MUSHROOM LANDSCAPE SPEAKER, GRN</v>
          </cell>
          <cell r="I1166" t="str">
            <v>Control 88M - 2-Way Coaxial Mushroom Landscape Speaker with Tough polyethylene highly weather resistant enclosure, 8" (200mm) polypropylene cone woofer and 1" (25mm) weather-resistant tweeter, 120W Cont. Pink Noise (480W Peak) Power Handling (2hr), 47Hz - 16kHz Frequency Range, 60W 70V/100V multi-tap Transformer with 8Ω direct, IP-56 rated, Hunter Green (RAL6018) (Priced &amp; sold as each)</v>
          </cell>
          <cell r="J1166">
            <v>425</v>
          </cell>
          <cell r="K1166">
            <v>425</v>
          </cell>
          <cell r="L1166">
            <v>319.16000000000003</v>
          </cell>
          <cell r="M1166">
            <v>303.202</v>
          </cell>
          <cell r="N1166">
            <v>287.24400000000003</v>
          </cell>
          <cell r="P1166">
            <v>691991005084</v>
          </cell>
          <cell r="R1166">
            <v>24.15</v>
          </cell>
          <cell r="S1166">
            <v>19.25</v>
          </cell>
          <cell r="T1166">
            <v>19.25</v>
          </cell>
          <cell r="U1166">
            <v>23.25</v>
          </cell>
          <cell r="V1166" t="str">
            <v>CN</v>
          </cell>
          <cell r="W1166" t="str">
            <v>Non Compliant</v>
          </cell>
          <cell r="Y1166">
            <v>252</v>
          </cell>
        </row>
        <row r="1167">
          <cell r="A1167" t="str">
            <v>JBL-Control 89MS</v>
          </cell>
          <cell r="B1167" t="str">
            <v>JBL</v>
          </cell>
          <cell r="C1167" t="str">
            <v>Landscape Speaker</v>
          </cell>
          <cell r="D1167" t="str">
            <v>Control 89MS</v>
          </cell>
          <cell r="E1167" t="str">
            <v>JBL018</v>
          </cell>
          <cell r="H1167" t="str">
            <v>8" LANDSCAPE SUBWOOFER, GRN</v>
          </cell>
          <cell r="I1167" t="str">
            <v>Control 89MS - Mushroom-Style Above-ground Landscape Subwoofer with Tough polyethylene highly weather resistant enclosure, 8" (200mm) polypropylene cone woofer with TPV surround, 150W Cont. Pink Noise (600W Peak) Power Handling (2hr), 40Hz - 150Hz Frequency Range, 80W 70V/100V multi-tap Transformer with 8Ω direct, IP-56 rated, Hunter Green (RAL6018) (Priced &amp; sold as each)</v>
          </cell>
          <cell r="J1167">
            <v>425</v>
          </cell>
          <cell r="K1167">
            <v>425</v>
          </cell>
          <cell r="L1167">
            <v>315.25</v>
          </cell>
          <cell r="P1167">
            <v>691991037344</v>
          </cell>
          <cell r="R1167">
            <v>30</v>
          </cell>
          <cell r="S1167">
            <v>1.581</v>
          </cell>
          <cell r="T1167">
            <v>1.581</v>
          </cell>
          <cell r="U1167">
            <v>1.91</v>
          </cell>
          <cell r="V1167" t="str">
            <v>CN</v>
          </cell>
          <cell r="W1167" t="str">
            <v>Non Compliant</v>
          </cell>
          <cell r="X1167" t="str">
            <v>https://jblpro.com/en/products/control-89ms</v>
          </cell>
          <cell r="Y1167">
            <v>253</v>
          </cell>
        </row>
        <row r="1168">
          <cell r="A1168" t="str">
            <v>LANDSCAPE: GSF and GSB Landscape Speakers</v>
          </cell>
          <cell r="B1168" t="str">
            <v>JBL</v>
          </cell>
          <cell r="Y1168">
            <v>254</v>
          </cell>
        </row>
        <row r="1169">
          <cell r="A1169" t="str">
            <v>JBL-GSF3-GN</v>
          </cell>
          <cell r="B1169" t="str">
            <v>JBL</v>
          </cell>
          <cell r="C1169" t="str">
            <v>Landscape Speaker</v>
          </cell>
          <cell r="D1169" t="str">
            <v>JBL-GSF3-GN</v>
          </cell>
          <cell r="E1169" t="str">
            <v>JBL018</v>
          </cell>
          <cell r="H1169" t="str">
            <v>Ground-Stake Spkr, 3" Coax, Grn, 1 pc</v>
          </cell>
          <cell r="I1169" t="str">
            <v>Compact aimable coax Landscape Speaker, 3" (83mm) polypropylene cone woofer &amp; 0.8" (20mm) tweeter, 74Hz - 20kHz Frequency Range, 30W (120W peak) Cont. Pink Noise Power Handling (2hr) at 8Ω, 15W multi-tap transformer, IP-66 rated, Hunter Green (RAL6028) (Priced as each; Sold in pairs)</v>
          </cell>
          <cell r="J1169">
            <v>215</v>
          </cell>
          <cell r="K1169">
            <v>215</v>
          </cell>
          <cell r="L1169">
            <v>157.5</v>
          </cell>
          <cell r="M1169">
            <v>149.625</v>
          </cell>
          <cell r="N1169">
            <v>141.75</v>
          </cell>
          <cell r="O1169">
            <v>2</v>
          </cell>
          <cell r="P1169">
            <v>691991039300</v>
          </cell>
          <cell r="R1169">
            <v>13.670999999999999</v>
          </cell>
          <cell r="S1169">
            <v>13.8582677165354</v>
          </cell>
          <cell r="T1169">
            <v>9.9212598425196905</v>
          </cell>
          <cell r="U1169">
            <v>9.2519685039370092</v>
          </cell>
          <cell r="V1169" t="str">
            <v>CN</v>
          </cell>
          <cell r="W1169" t="str">
            <v>Non Compliant</v>
          </cell>
          <cell r="X1169" t="str">
            <v>https://jblpro.com/en/products/gsf3</v>
          </cell>
          <cell r="Y1169">
            <v>255</v>
          </cell>
        </row>
        <row r="1170">
          <cell r="A1170" t="str">
            <v>JBL-GSF3-TN</v>
          </cell>
          <cell r="B1170" t="str">
            <v>JBL</v>
          </cell>
          <cell r="C1170" t="str">
            <v>Landscape Speaker</v>
          </cell>
          <cell r="D1170" t="str">
            <v>JBL-GSF3-TN</v>
          </cell>
          <cell r="E1170" t="str">
            <v>JBL018</v>
          </cell>
          <cell r="H1170" t="str">
            <v>Ground-Stake Spkr, 3" Coax, Tan, 1 pc</v>
          </cell>
          <cell r="I1170" t="str">
            <v>Compact aimable coax Landscape Speaker, 3" (83mm) polypropylene cone woofer &amp; 0.8" (20mm) tweeter, 74Hz - 20kHz Frequency Range, 30W (120W peak) Cont. Pink Noise Power Handling (2hr) at 8Ω, 15W multi-tap transformer, IP-66 rated, Tan (RAL7006) (Priced as each; Sold in pairs)</v>
          </cell>
          <cell r="J1170">
            <v>215</v>
          </cell>
          <cell r="K1170">
            <v>215</v>
          </cell>
          <cell r="L1170">
            <v>157.5</v>
          </cell>
          <cell r="M1170">
            <v>149.625</v>
          </cell>
          <cell r="N1170">
            <v>141.75</v>
          </cell>
          <cell r="O1170">
            <v>2</v>
          </cell>
          <cell r="P1170">
            <v>691991039317</v>
          </cell>
          <cell r="R1170">
            <v>13.670999999999999</v>
          </cell>
          <cell r="S1170">
            <v>13.8582677165354</v>
          </cell>
          <cell r="T1170">
            <v>9.9212598425196905</v>
          </cell>
          <cell r="U1170">
            <v>9.2519685039370092</v>
          </cell>
          <cell r="V1170" t="str">
            <v>CN</v>
          </cell>
          <cell r="W1170" t="str">
            <v>Non Compliant</v>
          </cell>
          <cell r="X1170" t="str">
            <v xml:space="preserve">https://jblpro.com/en/products/gsf3 </v>
          </cell>
          <cell r="Y1170">
            <v>256</v>
          </cell>
        </row>
        <row r="1171">
          <cell r="A1171" t="str">
            <v>JBL-GSF6-GN</v>
          </cell>
          <cell r="B1171" t="str">
            <v>JBL</v>
          </cell>
          <cell r="C1171" t="str">
            <v>Landscape Speaker</v>
          </cell>
          <cell r="D1171" t="str">
            <v>JBL-GSF6-GN</v>
          </cell>
          <cell r="E1171" t="str">
            <v>JBL018</v>
          </cell>
          <cell r="H1171" t="str">
            <v>Ground-Stake Spkr, 6.5" Coax, Grn, 1 pc</v>
          </cell>
          <cell r="I1171" t="str">
            <v>Compact aimable coax Landscape Speaker, 6.5" (165mm) polypropylene cone woofer &amp; 1" (25mm) tweeter, 65Hz - 20kHz Frequency Range, 50W (200W peak) Cont. Pink Noise Power Handling (2hr) at 8Ω, 30W multi-tap transformer, IP-66 rated,  Hunter Green (RAL6028) (Priced as each; Sold in pairs)</v>
          </cell>
          <cell r="J1171">
            <v>290</v>
          </cell>
          <cell r="K1171">
            <v>290</v>
          </cell>
          <cell r="L1171">
            <v>215.56</v>
          </cell>
          <cell r="M1171">
            <v>204.78199999999998</v>
          </cell>
          <cell r="N1171">
            <v>194.00400000000002</v>
          </cell>
          <cell r="O1171">
            <v>2</v>
          </cell>
          <cell r="P1171">
            <v>691991039355</v>
          </cell>
          <cell r="R1171">
            <v>18.081</v>
          </cell>
          <cell r="S1171">
            <v>20.866141732283499</v>
          </cell>
          <cell r="T1171">
            <v>14.1732283464567</v>
          </cell>
          <cell r="U1171">
            <v>13.3858267716535</v>
          </cell>
          <cell r="V1171" t="str">
            <v>CN</v>
          </cell>
          <cell r="W1171" t="str">
            <v>Non Compliant</v>
          </cell>
          <cell r="X1171" t="str">
            <v>https://jblpro.com/en/products/gsf6</v>
          </cell>
          <cell r="Y1171">
            <v>257</v>
          </cell>
        </row>
        <row r="1172">
          <cell r="A1172" t="str">
            <v>JBL-GSF6-TN</v>
          </cell>
          <cell r="B1172" t="str">
            <v>JBL</v>
          </cell>
          <cell r="C1172" t="str">
            <v>Landscape Speaker</v>
          </cell>
          <cell r="D1172" t="str">
            <v>JBL-GSF6-TN</v>
          </cell>
          <cell r="E1172" t="str">
            <v>JBL018</v>
          </cell>
          <cell r="H1172" t="str">
            <v>Ground-Stake Spkr, 6.5" Coax, Tan, 1 pc</v>
          </cell>
          <cell r="I1172" t="str">
            <v>Compact aimable coax Landscape Speaker, 6.5"(165mm) polypropylene cone woofer &amp; 1" (25mm) tweeter, 65Hz - 20kHz Frequency Range, 50W (200W peak) Cont. Pink Noise Power Handling (2hr) at 8Ω, 30W multi-tap transformer, IP-66 rated, Tan (RAL7006) (Priced as each; Sold in pairs)</v>
          </cell>
          <cell r="J1172">
            <v>315</v>
          </cell>
          <cell r="K1172">
            <v>315</v>
          </cell>
          <cell r="L1172">
            <v>234.78</v>
          </cell>
          <cell r="M1172">
            <v>223.041</v>
          </cell>
          <cell r="N1172">
            <v>211.30199999999999</v>
          </cell>
          <cell r="O1172">
            <v>2</v>
          </cell>
          <cell r="P1172">
            <v>691991039348</v>
          </cell>
          <cell r="R1172">
            <v>18.081</v>
          </cell>
          <cell r="S1172">
            <v>20.866141732283499</v>
          </cell>
          <cell r="T1172">
            <v>14.1732283464567</v>
          </cell>
          <cell r="U1172">
            <v>13.3858267716535</v>
          </cell>
          <cell r="V1172" t="str">
            <v>CN</v>
          </cell>
          <cell r="W1172" t="str">
            <v>Non Compliant</v>
          </cell>
          <cell r="X1172" t="str">
            <v xml:space="preserve">https://jblpro.com/en/products/gsf6 </v>
          </cell>
          <cell r="Y1172">
            <v>258</v>
          </cell>
        </row>
        <row r="1173">
          <cell r="A1173" t="str">
            <v>JBL-GSB8-GN</v>
          </cell>
          <cell r="B1173" t="str">
            <v>JBL</v>
          </cell>
          <cell r="C1173" t="str">
            <v>Landscape Subwoofer</v>
          </cell>
          <cell r="D1173" t="str">
            <v>JBL-GSB8-GN</v>
          </cell>
          <cell r="E1173" t="str">
            <v>JBL018</v>
          </cell>
          <cell r="H1173" t="str">
            <v>8" In-Ground Subwoofer, Grn, 1 pc</v>
          </cell>
          <cell r="I1173" t="str">
            <v>In-ground Landscape subwoofer, 8" (209mm) polypropylene cone woofer, 35Hz - 130Hz Frequency Range, 250W (1000W peak) Cont. Pink Noise Power Handling (2hr), 100W multi-tap transformer with 6Ω direct, IP-66 rated, Hunter Green (RAL6028) (Priced and sold as each)</v>
          </cell>
          <cell r="J1173">
            <v>515</v>
          </cell>
          <cell r="K1173">
            <v>515</v>
          </cell>
          <cell r="L1173">
            <v>384.91</v>
          </cell>
          <cell r="M1173">
            <v>365.66450000000003</v>
          </cell>
          <cell r="N1173">
            <v>346.41900000000004</v>
          </cell>
          <cell r="O1173">
            <v>1</v>
          </cell>
          <cell r="P1173">
            <v>691991037795</v>
          </cell>
          <cell r="R1173">
            <v>26.018999999999998</v>
          </cell>
          <cell r="S1173">
            <v>30.708661417322801</v>
          </cell>
          <cell r="T1173">
            <v>18.031496062992101</v>
          </cell>
          <cell r="U1173">
            <v>15.2755905511811</v>
          </cell>
          <cell r="V1173" t="str">
            <v>CN</v>
          </cell>
          <cell r="W1173" t="str">
            <v>Non Compliant</v>
          </cell>
          <cell r="X1173" t="str">
            <v>https://jblpro.com/en/products/gsb8</v>
          </cell>
          <cell r="Y1173">
            <v>259</v>
          </cell>
        </row>
        <row r="1174">
          <cell r="A1174" t="str">
            <v>JBL-GSB8-TN</v>
          </cell>
          <cell r="B1174" t="str">
            <v>JBL</v>
          </cell>
          <cell r="C1174" t="str">
            <v>Landscape Subwoofer</v>
          </cell>
          <cell r="D1174" t="str">
            <v>JBL-GSB8-TN</v>
          </cell>
          <cell r="E1174" t="str">
            <v>JBL018</v>
          </cell>
          <cell r="H1174" t="str">
            <v>8" In-Ground Subwoofer, Tan, 1 pc</v>
          </cell>
          <cell r="I1174" t="str">
            <v>In-ground Landscape subwoofer, 8" (209mm) polypropylene cone woofer, 35Hz - 130Hz Frequency Range, 250W (1000W peak) Cont. Pink Noise Power Handling (2hr), 100W multi-tap  transformer with 6Ω direct, IP-66 rated, Tan (RAL7006) (Priced and sold as each)</v>
          </cell>
          <cell r="J1174">
            <v>515</v>
          </cell>
          <cell r="K1174">
            <v>515</v>
          </cell>
          <cell r="L1174">
            <v>384.91</v>
          </cell>
          <cell r="M1174">
            <v>365.66450000000003</v>
          </cell>
          <cell r="N1174">
            <v>346.41900000000004</v>
          </cell>
          <cell r="O1174">
            <v>1</v>
          </cell>
          <cell r="P1174">
            <v>691991037801</v>
          </cell>
          <cell r="R1174">
            <v>26.018999999999998</v>
          </cell>
          <cell r="S1174">
            <v>30.708661417322801</v>
          </cell>
          <cell r="T1174">
            <v>18.031496062992101</v>
          </cell>
          <cell r="U1174">
            <v>15.2755905511811</v>
          </cell>
          <cell r="V1174" t="str">
            <v>CN</v>
          </cell>
          <cell r="W1174" t="str">
            <v>Non Compliant</v>
          </cell>
          <cell r="X1174" t="str">
            <v>https://jblpro.com/en/products/gsb8</v>
          </cell>
          <cell r="Y1174">
            <v>260</v>
          </cell>
        </row>
        <row r="1175">
          <cell r="A1175" t="str">
            <v>JBL-GSB12-GN</v>
          </cell>
          <cell r="B1175" t="str">
            <v>JBL</v>
          </cell>
          <cell r="C1175" t="str">
            <v>Landscape Subwoofer</v>
          </cell>
          <cell r="D1175" t="str">
            <v>JBL-GSB12-GN</v>
          </cell>
          <cell r="E1175" t="str">
            <v>JBL01002</v>
          </cell>
          <cell r="H1175" t="str">
            <v>12" In-Ground Subwoofer, Grn, 1 pc</v>
          </cell>
          <cell r="I1175" t="str">
            <v>In-ground Landscape subwoofer, 12" (305mm) polypropylene cone woofer, 30Hz - 120Hz Frequency Range, 450W (1800W peak) Cont. Pink Noise Power Handling (2hr), 200W multi-tap  transformer with 6Ω direct, IP-66 rated, Hunter Green (RAL6028) (Priced and sold as each)</v>
          </cell>
          <cell r="J1175">
            <v>795</v>
          </cell>
          <cell r="K1175">
            <v>795</v>
          </cell>
          <cell r="L1175">
            <v>593.57000000000005</v>
          </cell>
          <cell r="M1175">
            <v>563.89150000000006</v>
          </cell>
          <cell r="N1175">
            <v>534.21300000000008</v>
          </cell>
          <cell r="O1175">
            <v>1</v>
          </cell>
          <cell r="P1175">
            <v>691991037818</v>
          </cell>
          <cell r="R1175">
            <v>42.997500000000002</v>
          </cell>
          <cell r="S1175">
            <v>33.543307086614199</v>
          </cell>
          <cell r="T1175">
            <v>21.5748031496063</v>
          </cell>
          <cell r="U1175">
            <v>18.818897637795299</v>
          </cell>
          <cell r="V1175" t="str">
            <v>CN</v>
          </cell>
          <cell r="W1175" t="str">
            <v>Non Compliant</v>
          </cell>
          <cell r="X1175" t="str">
            <v>https://jblpro.com/en/products/gsb12</v>
          </cell>
          <cell r="Y1175">
            <v>261</v>
          </cell>
        </row>
        <row r="1176">
          <cell r="A1176" t="str">
            <v>JBL-GSB12-TN</v>
          </cell>
          <cell r="B1176" t="str">
            <v>JBL</v>
          </cell>
          <cell r="C1176" t="str">
            <v>Landscape Subwoofer</v>
          </cell>
          <cell r="D1176" t="str">
            <v>JBL-GSB12-TN</v>
          </cell>
          <cell r="E1176" t="str">
            <v>JBL018</v>
          </cell>
          <cell r="H1176" t="str">
            <v>12" In-Ground Subwoofer, Tan, 1 pc</v>
          </cell>
          <cell r="I1176" t="str">
            <v>In-ground Landscape subwoofer, 12" (305mm) polypropylene cone woofer, 30Hz - 120Hz Frequency Range, 450W (1800W peak) Cont. Pink Noise Power Handling (2hr), 200W multi-tap  transformer with 6Ω direct,  IP-66 rated, Tan (RAL7006) (Priced and sold as each)</v>
          </cell>
          <cell r="J1176">
            <v>795</v>
          </cell>
          <cell r="K1176">
            <v>795</v>
          </cell>
          <cell r="L1176">
            <v>593.57000000000005</v>
          </cell>
          <cell r="M1176">
            <v>563.89150000000006</v>
          </cell>
          <cell r="N1176">
            <v>534.21300000000008</v>
          </cell>
          <cell r="O1176">
            <v>1</v>
          </cell>
          <cell r="P1176">
            <v>691991037825</v>
          </cell>
          <cell r="R1176">
            <v>42.997500000000002</v>
          </cell>
          <cell r="S1176">
            <v>33.543307086614199</v>
          </cell>
          <cell r="T1176">
            <v>21.5748031496063</v>
          </cell>
          <cell r="U1176">
            <v>18.818897637795299</v>
          </cell>
          <cell r="V1176" t="str">
            <v>CN</v>
          </cell>
          <cell r="W1176" t="str">
            <v>Non Compliant</v>
          </cell>
          <cell r="X1176" t="str">
            <v>https://jblpro.com/en/products/gsb12</v>
          </cell>
          <cell r="Y1176">
            <v>262</v>
          </cell>
        </row>
        <row r="1177">
          <cell r="A1177" t="str">
            <v>COLUMNS: COL Slim and CBT Pattern-Controlled Columns</v>
          </cell>
          <cell r="B1177" t="str">
            <v>JBL</v>
          </cell>
          <cell r="V1177" t="str">
            <v>CN</v>
          </cell>
          <cell r="W1177" t="str">
            <v>Non Compliant</v>
          </cell>
          <cell r="Y1177">
            <v>263</v>
          </cell>
        </row>
        <row r="1178">
          <cell r="A1178" t="str">
            <v>JBL-COL600-BK</v>
          </cell>
          <cell r="B1178" t="str">
            <v>JBL</v>
          </cell>
          <cell r="C1178" t="str">
            <v>Column Speaker</v>
          </cell>
          <cell r="D1178" t="str">
            <v>COL600-BK</v>
          </cell>
          <cell r="H1178" t="str">
            <v>24" Slim Column Speaker, Blk, 1 pc</v>
          </cell>
          <cell r="I1178" t="str">
            <v>24" Slim Column Speaker, two 5" x 2¼" LF &amp; one 1" HF, 10° downward tilt aim, 160° x 110° coverage, 80W (320W peak) cont. Pink Noise power handling (2hr), 70Hz - 20kHz Frequency Range, 20W transformer with 8Ω direct, 111dB peak SPL, (2) L-brackets + swivel/tilt wall bracket included, Black (RAL9004). (Priced and sold as each)</v>
          </cell>
          <cell r="J1178">
            <v>375</v>
          </cell>
          <cell r="K1178">
            <v>375</v>
          </cell>
          <cell r="L1178">
            <v>275.83</v>
          </cell>
          <cell r="O1178">
            <v>1</v>
          </cell>
          <cell r="P1178">
            <v>691991039270</v>
          </cell>
          <cell r="R1178">
            <v>9.8343000000000007</v>
          </cell>
          <cell r="S1178">
            <v>29.094488188976399</v>
          </cell>
          <cell r="T1178">
            <v>6.4173228346456703</v>
          </cell>
          <cell r="U1178">
            <v>6.8503937007874001</v>
          </cell>
          <cell r="V1178" t="str">
            <v>CN</v>
          </cell>
          <cell r="X1178" t="str">
            <v>https://jblpro.com/products/col600</v>
          </cell>
          <cell r="Y1178">
            <v>264</v>
          </cell>
        </row>
        <row r="1179">
          <cell r="A1179" t="str">
            <v>JBL-COL600-WH</v>
          </cell>
          <cell r="B1179" t="str">
            <v>JBL</v>
          </cell>
          <cell r="C1179" t="str">
            <v>Column Speaker</v>
          </cell>
          <cell r="D1179" t="str">
            <v>COL600-WH</v>
          </cell>
          <cell r="H1179" t="str">
            <v>24" Slim Column Speaker, Wht, 1 pc</v>
          </cell>
          <cell r="I1179" t="str">
            <v>24" Slim Column Speaker, two 5" x 2¼" LF &amp; one 1" HF, 10° downward tilt aim, 160° x 110° coverage, 80W (320W peak) cont. Pink Noise power handling (2hr), 70Hz - 20kHz Frequency Range, 20W transformer with 8Ω direct, 111dB peak SPL, (2) L-brackets + swivel/tilt wall bracket included, White (RAL9016). (Priced and sold as each)</v>
          </cell>
          <cell r="J1179">
            <v>345</v>
          </cell>
          <cell r="K1179">
            <v>345</v>
          </cell>
          <cell r="L1179">
            <v>255.17</v>
          </cell>
          <cell r="O1179">
            <v>1</v>
          </cell>
          <cell r="P1179">
            <v>691991039287</v>
          </cell>
          <cell r="R1179">
            <v>9.8343000000000007</v>
          </cell>
          <cell r="S1179">
            <v>29.094488188976399</v>
          </cell>
          <cell r="T1179">
            <v>6.4173228346456703</v>
          </cell>
          <cell r="U1179">
            <v>6.8503937007874001</v>
          </cell>
          <cell r="V1179" t="str">
            <v>CN</v>
          </cell>
          <cell r="X1179" t="str">
            <v>https://jblpro.com/products/col600</v>
          </cell>
          <cell r="Y1179">
            <v>265</v>
          </cell>
        </row>
        <row r="1180">
          <cell r="A1180" t="str">
            <v>JBL-COL800-BK</v>
          </cell>
          <cell r="B1180" t="str">
            <v>JBL</v>
          </cell>
          <cell r="C1180" t="str">
            <v>Column Speaker</v>
          </cell>
          <cell r="D1180" t="str">
            <v>COL800-BK</v>
          </cell>
          <cell r="H1180" t="str">
            <v>32" Slim Column Speaker, Blk, 1 pc</v>
          </cell>
          <cell r="I1180" t="str">
            <v>32" Slim Column Speaker, four 5" x 2¼" LF &amp; two 0.8" HF, 10° downward tilt aim, 160° x 60° coverage, 150W (600W peak) cont. Pink Noise power handling (2hr), 85Hz - 20kHz Frequency Range, 60W transformer with 8Ω direct, 116dB peak SPL, (2) L-brackets + swivel/tilt wall bracket included. Black (RAL9004). (Priced and sold as each)</v>
          </cell>
          <cell r="J1180">
            <v>560</v>
          </cell>
          <cell r="K1180">
            <v>560</v>
          </cell>
          <cell r="L1180">
            <v>418.89</v>
          </cell>
          <cell r="O1180">
            <v>1</v>
          </cell>
          <cell r="P1180">
            <v>691991039263</v>
          </cell>
          <cell r="R1180">
            <v>13.935600000000001</v>
          </cell>
          <cell r="S1180">
            <v>37.086614173228298</v>
          </cell>
          <cell r="T1180">
            <v>6.4173228346456703</v>
          </cell>
          <cell r="U1180">
            <v>6.8503937007874001</v>
          </cell>
          <cell r="V1180" t="str">
            <v>CN</v>
          </cell>
          <cell r="X1180" t="str">
            <v>Https://jblpro.com/products/col800</v>
          </cell>
          <cell r="Y1180">
            <v>266</v>
          </cell>
        </row>
        <row r="1181">
          <cell r="A1181" t="str">
            <v>JBL-COL800-WH</v>
          </cell>
          <cell r="B1181" t="str">
            <v>JBL</v>
          </cell>
          <cell r="C1181" t="str">
            <v>Column Speaker</v>
          </cell>
          <cell r="D1181" t="str">
            <v>COL800-WH</v>
          </cell>
          <cell r="H1181" t="str">
            <v>32" Slim Column Speaker, Wht, 1pc</v>
          </cell>
          <cell r="I1181" t="str">
            <v>32" Slim Column Speaker, four 5" x 2¼" LF &amp; two 0.8" HF, 10° downward tilt aim, 160° x 60° coverage, 150W (600W peak) cont. Pink Noise power handling (2hr), 85Hz - 20kHz Frequency Range, 60W transformer with 8Ω direct, 116dB peak SPL, (2) L-brackets + swivel/tilt wall bracket included. White (RAL9016). (Priced and sold as each)</v>
          </cell>
          <cell r="J1181">
            <v>560</v>
          </cell>
          <cell r="K1181">
            <v>560</v>
          </cell>
          <cell r="L1181">
            <v>418.89</v>
          </cell>
          <cell r="O1181">
            <v>1</v>
          </cell>
          <cell r="P1181">
            <v>691991039294</v>
          </cell>
          <cell r="R1181">
            <v>13.935600000000001</v>
          </cell>
          <cell r="S1181">
            <v>37.086614173228298</v>
          </cell>
          <cell r="T1181">
            <v>6.4173228346456703</v>
          </cell>
          <cell r="U1181">
            <v>6.8503937007874001</v>
          </cell>
          <cell r="V1181" t="str">
            <v>CN</v>
          </cell>
          <cell r="X1181" t="str">
            <v>Https://jblpro.com/products/col800</v>
          </cell>
          <cell r="Y1181">
            <v>267</v>
          </cell>
        </row>
        <row r="1182">
          <cell r="A1182" t="str">
            <v>CBT 50LA-1</v>
          </cell>
          <cell r="B1182" t="str">
            <v>JBL</v>
          </cell>
          <cell r="C1182" t="str">
            <v>Column Speaker</v>
          </cell>
          <cell r="D1182" t="str">
            <v>CBT 50LA-1</v>
          </cell>
          <cell r="E1182" t="str">
            <v>JBL018</v>
          </cell>
          <cell r="H1182" t="str">
            <v>50CM TALL LINE ARRAY COLUMN SPEAKER, BLK</v>
          </cell>
          <cell r="I1182" t="str">
            <v>CBT 50LA-1 in Black.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82">
            <v>678</v>
          </cell>
          <cell r="K1182">
            <v>565</v>
          </cell>
          <cell r="L1182">
            <v>422.31</v>
          </cell>
          <cell r="P1182">
            <v>50036904254</v>
          </cell>
          <cell r="R1182">
            <v>17</v>
          </cell>
          <cell r="S1182">
            <v>30</v>
          </cell>
          <cell r="T1182">
            <v>12.5</v>
          </cell>
          <cell r="U1182">
            <v>8</v>
          </cell>
          <cell r="V1182" t="str">
            <v>CN</v>
          </cell>
          <cell r="W1182" t="str">
            <v>Non Compliant</v>
          </cell>
          <cell r="X1182" t="str">
            <v xml:space="preserve">http://www.jblpro.com/www/products/installed-sound/cbt-series/cbt50la-1 </v>
          </cell>
          <cell r="Y1182">
            <v>268</v>
          </cell>
        </row>
        <row r="1183">
          <cell r="A1183" t="str">
            <v>CBT 100LA-1</v>
          </cell>
          <cell r="B1183" t="str">
            <v>JBL</v>
          </cell>
          <cell r="C1183" t="str">
            <v>Column Speaker</v>
          </cell>
          <cell r="D1183" t="str">
            <v>CBT 100LA-1</v>
          </cell>
          <cell r="E1183" t="str">
            <v>JBL018</v>
          </cell>
          <cell r="H1183" t="str">
            <v>100CM TALL LINE ARRAY COLUMN SPEAKER, BLK</v>
          </cell>
          <cell r="I1183" t="str">
            <v>CBT 100LA-1 in Black.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83">
            <v>1230</v>
          </cell>
          <cell r="K1183">
            <v>1025</v>
          </cell>
          <cell r="L1183">
            <v>763.29</v>
          </cell>
          <cell r="P1183">
            <v>50036904278</v>
          </cell>
          <cell r="R1183">
            <v>25.6</v>
          </cell>
          <cell r="S1183">
            <v>49</v>
          </cell>
          <cell r="T1183">
            <v>13</v>
          </cell>
          <cell r="U1183">
            <v>8</v>
          </cell>
          <cell r="V1183" t="str">
            <v>CN</v>
          </cell>
          <cell r="W1183" t="str">
            <v>Non Compliant</v>
          </cell>
          <cell r="X1183" t="str">
            <v xml:space="preserve">http://www.jblpro.com/www/products/installed-sound/cbt-series/cbt100la-1 </v>
          </cell>
          <cell r="Y1183">
            <v>269</v>
          </cell>
        </row>
        <row r="1184">
          <cell r="A1184" t="str">
            <v>CBT 50LA-1-WH</v>
          </cell>
          <cell r="B1184" t="str">
            <v>JBL</v>
          </cell>
          <cell r="C1184" t="str">
            <v>Column Speaker</v>
          </cell>
          <cell r="D1184" t="str">
            <v>CBT 50LA-1-WH</v>
          </cell>
          <cell r="E1184" t="str">
            <v>JBL018</v>
          </cell>
          <cell r="H1184" t="str">
            <v>50CM TALL LINE ARRAY COLUMN SPEAKER, WHT</v>
          </cell>
          <cell r="I1184" t="str">
            <v>CBT 50LA-1 in White. 20.8" (53cm) tall Constant Beamwidth Technology™ Line Array Column Loudspeaker offering constant directivity, Eight 2" (50mm) Drivers, 150W Cont. Pink Noise (600W Peak) Power Capacity (2hr), 80Hz - 20kHz Frequency Range, 60W 70V/100V multi-tap Transformer with 8Ω direct, 20° Vertical x 150° Horizontal Coverage, Dynamic SonicGuard™ overload protection, Selectable Speech/Music Mode, Swivel (pan)/tilt wall bracket included (Priced &amp; sold as each)</v>
          </cell>
          <cell r="J1184">
            <v>565</v>
          </cell>
          <cell r="K1184">
            <v>565</v>
          </cell>
          <cell r="L1184">
            <v>422.31</v>
          </cell>
          <cell r="P1184">
            <v>50036904261</v>
          </cell>
          <cell r="R1184">
            <v>17</v>
          </cell>
          <cell r="S1184">
            <v>30</v>
          </cell>
          <cell r="T1184">
            <v>13</v>
          </cell>
          <cell r="U1184">
            <v>8</v>
          </cell>
          <cell r="V1184" t="str">
            <v>CN</v>
          </cell>
          <cell r="W1184" t="str">
            <v>Non Compliant</v>
          </cell>
          <cell r="X1184" t="str">
            <v xml:space="preserve">http://www.jblpro.com/www/products/installed-sound/cbt-series/cbt50la-1 </v>
          </cell>
          <cell r="Y1184">
            <v>270</v>
          </cell>
        </row>
        <row r="1185">
          <cell r="A1185" t="str">
            <v>CBT 100LA-1-WH</v>
          </cell>
          <cell r="B1185" t="str">
            <v>JBL</v>
          </cell>
          <cell r="C1185" t="str">
            <v>Column Speaker</v>
          </cell>
          <cell r="D1185" t="str">
            <v>CBT 100LA-1-WH</v>
          </cell>
          <cell r="E1185" t="str">
            <v>JBL018</v>
          </cell>
          <cell r="H1185" t="str">
            <v>100CM TALL LINE ARRAY COLUMN SPEAKER, WHT</v>
          </cell>
          <cell r="I1185" t="str">
            <v>CBT 100LA-1 in White. 39.4" (100cm) Tall Constant Beamwidth Technology™ Line Array Column Loudspeaker offering constant directivity, Sixteen 2" (50mm) Drivers, 325W Cont. Pink Noise (1300W Peak) Power Capacity (2hr), 80Hz - 20kHz Frequency Range, 120W 70V/100V multi-tap Transformer with 8Ω direct, Selectable 15° or 40° Vertical x 150° Horizontal Coverage, Dynamic SonicGuard™ overload protection, Selectable Speech/Music Mode, Swivel (pan)/tilt wall bracket included (Priced &amp; sold as each)</v>
          </cell>
          <cell r="J1185">
            <v>1025</v>
          </cell>
          <cell r="K1185">
            <v>1025</v>
          </cell>
          <cell r="L1185">
            <v>763.29</v>
          </cell>
          <cell r="P1185">
            <v>50036904285</v>
          </cell>
          <cell r="R1185">
            <v>25</v>
          </cell>
          <cell r="S1185">
            <v>48</v>
          </cell>
          <cell r="T1185">
            <v>13</v>
          </cell>
          <cell r="U1185">
            <v>8</v>
          </cell>
          <cell r="V1185" t="str">
            <v>CN</v>
          </cell>
          <cell r="W1185" t="str">
            <v>Non Compliant</v>
          </cell>
          <cell r="X1185" t="str">
            <v xml:space="preserve">http://www.jblpro.com/www/products/installed-sound/cbt-series/cbt100la-1 </v>
          </cell>
          <cell r="Y1185">
            <v>271</v>
          </cell>
        </row>
        <row r="1186">
          <cell r="A1186" t="str">
            <v>CBT 50LA-LS</v>
          </cell>
          <cell r="B1186" t="str">
            <v>JBL</v>
          </cell>
          <cell r="C1186" t="str">
            <v>Column Speaker</v>
          </cell>
          <cell r="D1186" t="str">
            <v>CBT 50LA-LS</v>
          </cell>
          <cell r="E1186" t="str">
            <v>JBL018</v>
          </cell>
          <cell r="H1186" t="str">
            <v>50CM TALL LINE ARRAY COLUMN SPEAKER W EN54-24, BLK</v>
          </cell>
          <cell r="I1186" t="str">
            <v>CBT 50LA-1 in Black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86">
            <v>650</v>
          </cell>
          <cell r="K1186">
            <v>650</v>
          </cell>
          <cell r="L1186">
            <v>485</v>
          </cell>
          <cell r="P1186">
            <v>691991011870</v>
          </cell>
          <cell r="R1186">
            <v>20</v>
          </cell>
          <cell r="S1186">
            <v>30</v>
          </cell>
          <cell r="T1186">
            <v>12</v>
          </cell>
          <cell r="U1186">
            <v>8</v>
          </cell>
          <cell r="V1186" t="str">
            <v>CN</v>
          </cell>
          <cell r="W1186" t="str">
            <v>Non Compliant</v>
          </cell>
          <cell r="X1186" t="str">
            <v xml:space="preserve">http://www.jblpro.com/www/products/installed-sound/cbt-series/cbt50la-ls </v>
          </cell>
          <cell r="Y1186">
            <v>272</v>
          </cell>
        </row>
        <row r="1187">
          <cell r="A1187" t="str">
            <v>CBT 100LA-LS</v>
          </cell>
          <cell r="B1187" t="str">
            <v>JBL</v>
          </cell>
          <cell r="C1187" t="str">
            <v>Column Speaker</v>
          </cell>
          <cell r="D1187" t="str">
            <v>CBT 100LA-LS</v>
          </cell>
          <cell r="E1187" t="str">
            <v>JBL018</v>
          </cell>
          <cell r="H1187" t="str">
            <v>100CM TALL LINE ARRAY COLUMN SPEAKERW EN54-24, BLK</v>
          </cell>
          <cell r="I1187" t="str">
            <v>CBT 100LA-1 in Black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87">
            <v>1210</v>
          </cell>
          <cell r="K1187">
            <v>1210</v>
          </cell>
          <cell r="L1187">
            <v>903.3</v>
          </cell>
          <cell r="P1187">
            <v>691991000119</v>
          </cell>
          <cell r="R1187">
            <v>25.5</v>
          </cell>
          <cell r="S1187">
            <v>48</v>
          </cell>
          <cell r="T1187">
            <v>13</v>
          </cell>
          <cell r="U1187">
            <v>8</v>
          </cell>
          <cell r="V1187" t="str">
            <v>CN</v>
          </cell>
          <cell r="W1187" t="str">
            <v>Non Compliant</v>
          </cell>
          <cell r="X1187" t="str">
            <v xml:space="preserve">http://www.jblpro.com/www/products/installed-sound/cbt-series/cbt100la-ls </v>
          </cell>
          <cell r="Y1187">
            <v>273</v>
          </cell>
        </row>
        <row r="1188">
          <cell r="A1188" t="str">
            <v>CBT 50LA-LS-WH</v>
          </cell>
          <cell r="B1188" t="str">
            <v>JBL</v>
          </cell>
          <cell r="C1188" t="str">
            <v>Column Speaker</v>
          </cell>
          <cell r="D1188" t="str">
            <v>CBT 50LA-LS-WH</v>
          </cell>
          <cell r="E1188" t="str">
            <v>JBL018</v>
          </cell>
          <cell r="H1188" t="str">
            <v>50CM TALL LINE ARRAY COLUMN SPEAKER W EN54-24, WHT</v>
          </cell>
          <cell r="I1188" t="str">
            <v>CBT 50LA-1 in White with EN54-24 Certification. 20.8" (53cm) tall Constant Beamwidth Technology™ Line Array Column Loudspeaker offering constant directivity, Eight 2" (50mm) Drivers, 150W Cont. Pink Noise (600W Peak) Power Capacity (2hr), 120Hz - 20kHz Frequency Range, 60W 70V/100V multi-tap Transformer with 8Ω direct, 20° Vertical x 150° Horizontal Coverage, Dynamic SonicGuard™ overload protection, Selectable Speech/Music Mode, Swivel (pan)/tilt wall bracket included (Priced &amp; sold as each)</v>
          </cell>
          <cell r="J1188">
            <v>605</v>
          </cell>
          <cell r="K1188">
            <v>605</v>
          </cell>
          <cell r="L1188">
            <v>454.01</v>
          </cell>
          <cell r="P1188">
            <v>691991011887</v>
          </cell>
          <cell r="R1188">
            <v>20</v>
          </cell>
          <cell r="S1188">
            <v>30</v>
          </cell>
          <cell r="T1188">
            <v>12.5</v>
          </cell>
          <cell r="U1188">
            <v>8</v>
          </cell>
          <cell r="V1188" t="str">
            <v>CN</v>
          </cell>
          <cell r="W1188" t="str">
            <v>Non Compliant</v>
          </cell>
          <cell r="X1188" t="str">
            <v xml:space="preserve">http://www.jblpro.com/www/products/installed-sound/cbt-series/cbt50la-ls </v>
          </cell>
          <cell r="Y1188">
            <v>274</v>
          </cell>
        </row>
        <row r="1189">
          <cell r="A1189" t="str">
            <v>CBT 100LA-LS-WH</v>
          </cell>
          <cell r="B1189" t="str">
            <v>JBL</v>
          </cell>
          <cell r="C1189" t="str">
            <v>Column Speaker</v>
          </cell>
          <cell r="D1189" t="str">
            <v>CBT 100LA-LS-WH</v>
          </cell>
          <cell r="E1189" t="str">
            <v>JBL018</v>
          </cell>
          <cell r="H1189" t="str">
            <v>100CM TALL LINE ARRAY COLUMN SPEAKER W EN54-24, WHT</v>
          </cell>
          <cell r="I1189" t="str">
            <v>CBT 100LA-1 in White with EN54-24 Certification. 39.4" (100cm) Tall Constant Beamwidth Technology™ Line Array Column Loudspeaker offering constant directivity, Sixteen 2" (50mm) Drivers, 325W Cont. Pink Noise (1300W Peak) Power Capacity (2hr), 120Hz - 20kHz Frequency Range, 120W 70V/100V multi-tap Transformer with 8Ω direct, Selectable 15° or 40° Vertical x 150° Horizontal Coverage, Dynamic SonicGuard™ overload protection, Selectable Speech/Music Mode, Swivel (pan)/tilt wall bracket included (Priced &amp; sold as each)</v>
          </cell>
          <cell r="J1189">
            <v>1140</v>
          </cell>
          <cell r="K1189">
            <v>1140</v>
          </cell>
          <cell r="L1189">
            <v>852.12</v>
          </cell>
          <cell r="P1189">
            <v>691991000126</v>
          </cell>
          <cell r="R1189">
            <v>23</v>
          </cell>
          <cell r="S1189">
            <v>48</v>
          </cell>
          <cell r="T1189">
            <v>12.5</v>
          </cell>
          <cell r="U1189">
            <v>8</v>
          </cell>
          <cell r="V1189" t="str">
            <v>CN</v>
          </cell>
          <cell r="W1189" t="str">
            <v>Non Compliant</v>
          </cell>
          <cell r="X1189" t="str">
            <v xml:space="preserve">http://www.jblpro.com/www/products/installed-sound/cbt-series/cbt100la-ls </v>
          </cell>
          <cell r="Y1189">
            <v>275</v>
          </cell>
        </row>
        <row r="1190">
          <cell r="A1190" t="str">
            <v>CBT 200LA-1</v>
          </cell>
          <cell r="B1190" t="str">
            <v>JBL</v>
          </cell>
          <cell r="C1190" t="str">
            <v>Column Speaker</v>
          </cell>
          <cell r="D1190" t="str">
            <v>CBT 200LA-1</v>
          </cell>
          <cell r="E1190" t="str">
            <v>JBL018</v>
          </cell>
          <cell r="H1190" t="str">
            <v>200CM TALL LINE ARRAY COLUMN SPEAKER, BLK</v>
          </cell>
          <cell r="I1190" t="str">
            <v>CBT 200LA-1 in Black.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90">
            <v>2850</v>
          </cell>
          <cell r="K1190">
            <v>2375</v>
          </cell>
          <cell r="L1190">
            <v>1776.73</v>
          </cell>
          <cell r="P1190">
            <v>50036904292</v>
          </cell>
          <cell r="R1190">
            <v>45.65</v>
          </cell>
          <cell r="S1190">
            <v>50</v>
          </cell>
          <cell r="T1190">
            <v>20</v>
          </cell>
          <cell r="U1190">
            <v>8</v>
          </cell>
          <cell r="V1190" t="str">
            <v>CN</v>
          </cell>
          <cell r="W1190" t="str">
            <v>Non Compliant</v>
          </cell>
          <cell r="X1190" t="str">
            <v xml:space="preserve">http://www.jblpro.com/www/products/installed-sound/cbt-series/cbt200la-1 </v>
          </cell>
          <cell r="Y1190">
            <v>276</v>
          </cell>
        </row>
        <row r="1191">
          <cell r="A1191" t="str">
            <v>CBT 200LA-1-WH</v>
          </cell>
          <cell r="B1191" t="str">
            <v>JBL</v>
          </cell>
          <cell r="C1191" t="str">
            <v>Column Speaker</v>
          </cell>
          <cell r="D1191" t="str">
            <v>CBT 200LA-1-WH</v>
          </cell>
          <cell r="E1191" t="str">
            <v>JBL018</v>
          </cell>
          <cell r="H1191" t="str">
            <v>200CM TALL LINE ARRAY COLUMN SPEAKER, WHT</v>
          </cell>
          <cell r="I1191" t="str">
            <v>CBT 200LA-1 in White. 6.6' (200cm) Tall Constant Beamwidth Technology™ Line Array Column Loudspeaker with true wide-band constant directivity coverage, Thirty-Two 2" (50mm) Drivers, 650W Cont. Pink Noise (2600W Peak) Power Capacity (2hr), 80Hz - 20kHz Frequency Range, 120W + 120W (Total 240W with top &amp; bottom set to same) 70V/100V multi-tap Transformer with 8Ω direct, Selectable Narrow (15°) or Broad (30°) or Assymetrical Progressive-Gradient (J-Type) Vertical x 150° Horizontal Coverage, Dynamic Sonic-Guard™ overload protection, Selectable Speech/Music Mode, Includes top and bottom speaker modules, Swivel (pan)/tilt wall bracket and coupler plate (Priced &amp; sold as each)</v>
          </cell>
          <cell r="J1191">
            <v>2375</v>
          </cell>
          <cell r="K1191">
            <v>2375</v>
          </cell>
          <cell r="L1191">
            <v>1776.73</v>
          </cell>
          <cell r="P1191">
            <v>50036904308</v>
          </cell>
          <cell r="R1191">
            <v>46.1</v>
          </cell>
          <cell r="S1191">
            <v>50</v>
          </cell>
          <cell r="T1191">
            <v>20</v>
          </cell>
          <cell r="U1191">
            <v>9</v>
          </cell>
          <cell r="V1191" t="str">
            <v>CN</v>
          </cell>
          <cell r="W1191" t="str">
            <v>Non Compliant</v>
          </cell>
          <cell r="X1191" t="str">
            <v xml:space="preserve">http://www.jblpro.com/www/products/installed-sound/cbt-series/cbt200la-1 </v>
          </cell>
          <cell r="Y1191">
            <v>277</v>
          </cell>
        </row>
        <row r="1192">
          <cell r="A1192" t="str">
            <v>CBT 70J-1</v>
          </cell>
          <cell r="B1192" t="str">
            <v>JBL</v>
          </cell>
          <cell r="C1192" t="str">
            <v>Column Speaker</v>
          </cell>
          <cell r="D1192" t="str">
            <v>CBT 70J-1</v>
          </cell>
          <cell r="E1192" t="str">
            <v>JBL018</v>
          </cell>
          <cell r="H1192" t="str">
            <v>J-SHAPED 2-WAY LINE ARRAY COLUMN SPK, BLK</v>
          </cell>
          <cell r="I1192" t="str">
            <v>CBT 70J-1 in Black.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92">
            <v>1722</v>
          </cell>
          <cell r="K1192">
            <v>1435</v>
          </cell>
          <cell r="L1192">
            <v>1074.03</v>
          </cell>
          <cell r="P1192">
            <v>50036904216</v>
          </cell>
          <cell r="R1192">
            <v>31.95</v>
          </cell>
          <cell r="S1192">
            <v>36.5</v>
          </cell>
          <cell r="T1192">
            <v>14</v>
          </cell>
          <cell r="U1192">
            <v>12</v>
          </cell>
          <cell r="V1192" t="str">
            <v>CN</v>
          </cell>
          <cell r="W1192" t="str">
            <v>Non Compliant</v>
          </cell>
          <cell r="X1192" t="str">
            <v xml:space="preserve">http://www.jblpro.com/www/products/installed-sound/cbt-series/cbt70j-1 </v>
          </cell>
          <cell r="Y1192">
            <v>278</v>
          </cell>
        </row>
        <row r="1193">
          <cell r="A1193" t="str">
            <v>CBT 70J-1-WH</v>
          </cell>
          <cell r="B1193" t="str">
            <v>JBL</v>
          </cell>
          <cell r="C1193" t="str">
            <v>Column Speaker</v>
          </cell>
          <cell r="D1193" t="str">
            <v>CBT 70J-1-WH</v>
          </cell>
          <cell r="E1193" t="str">
            <v>JBL018</v>
          </cell>
          <cell r="H1193" t="str">
            <v>J-SHAPED 2-WAY LINE ARRAY COLUMN SPK, WHT</v>
          </cell>
          <cell r="I1193" t="str">
            <v>CBT 70J-1 in White. 27.6" (70cm) Tall Constant Beamwidth Technology™ J-Shaped 2-way Line Array with Asymmetrical vertical coverage that sends more sound toward far area of room, Sixteen 1”(25mm) soft dome Tweeters and Four 5”(130mm) High-Power LF Drivers arranged coaxially, 500W Cont. Pink Noise (2000W Peak) Power Capacity (2hr), 60Hz - 20kHz Frequency Range, Selectable Narrow (25°) or Broad (45°) Vertical x 150° Horizontal coverage, Dynamic SonicGuard™ overload protection, Selectable Speech/Music Mode, Nominal Impedance 8Ω, Aluminum Grille, Swivel (pan)/tilt wall bracket included (Priced &amp; sold as each)</v>
          </cell>
          <cell r="J1193">
            <v>1435</v>
          </cell>
          <cell r="K1193">
            <v>1435</v>
          </cell>
          <cell r="L1193">
            <v>1074.03</v>
          </cell>
          <cell r="O1193">
            <v>1</v>
          </cell>
          <cell r="P1193">
            <v>50036904223</v>
          </cell>
          <cell r="R1193">
            <v>31.7</v>
          </cell>
          <cell r="S1193">
            <v>36.5</v>
          </cell>
          <cell r="T1193">
            <v>13.5</v>
          </cell>
          <cell r="U1193">
            <v>12.5</v>
          </cell>
          <cell r="V1193" t="str">
            <v>CN</v>
          </cell>
          <cell r="W1193" t="str">
            <v>Non Compliant</v>
          </cell>
          <cell r="X1193" t="str">
            <v xml:space="preserve">http://www.jblpro.com/www/products/installed-sound/cbt-series/cbt70j-1 </v>
          </cell>
          <cell r="Y1193">
            <v>279</v>
          </cell>
        </row>
        <row r="1194">
          <cell r="A1194" t="str">
            <v>CBT 70JE-1</v>
          </cell>
          <cell r="B1194" t="str">
            <v>JBL</v>
          </cell>
          <cell r="C1194" t="str">
            <v>Column Speaker</v>
          </cell>
          <cell r="D1194" t="str">
            <v>CBT 70JE-1</v>
          </cell>
          <cell r="E1194" t="str">
            <v>JBL018</v>
          </cell>
          <cell r="H1194" t="str">
            <v>EXTENSION FOR CBT 70J-1 COLUMN SPK, BLK</v>
          </cell>
          <cell r="I1194" t="str">
            <v>CBT 70JE-1 in Black.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94">
            <v>996</v>
          </cell>
          <cell r="K1194">
            <v>830</v>
          </cell>
          <cell r="L1194">
            <v>620.22</v>
          </cell>
          <cell r="P1194">
            <v>50036904230</v>
          </cell>
          <cell r="R1194">
            <v>26.1</v>
          </cell>
          <cell r="S1194">
            <v>31</v>
          </cell>
          <cell r="T1194">
            <v>13</v>
          </cell>
          <cell r="U1194">
            <v>12</v>
          </cell>
          <cell r="V1194" t="str">
            <v>CN</v>
          </cell>
          <cell r="W1194" t="str">
            <v>Non Compliant</v>
          </cell>
          <cell r="X1194" t="str">
            <v xml:space="preserve">http://www.jblpro.com/www/products/installed-sound/cbt-series/cbt70j-1-plus-70je-1-system </v>
          </cell>
          <cell r="Y1194">
            <v>280</v>
          </cell>
        </row>
        <row r="1195">
          <cell r="A1195" t="str">
            <v>CBT 70JE-1-WH</v>
          </cell>
          <cell r="B1195" t="str">
            <v>JBL</v>
          </cell>
          <cell r="C1195" t="str">
            <v>Column Speaker</v>
          </cell>
          <cell r="D1195" t="str">
            <v>CBT 70JE-1-WH</v>
          </cell>
          <cell r="E1195" t="str">
            <v>JBL018</v>
          </cell>
          <cell r="H1195" t="str">
            <v>EXTENSION FOR CBT 70J-1 COLUMN SPK, WHT</v>
          </cell>
          <cell r="I1195" t="str">
            <v>CBT 70JE-1 in White. Purpose-Designed Extension for CBT 70J-1 Line Array Column Speaker providing extended bass response, extended pattern control, and increased sound output levels, Four 5”(130mm) High-Power LF Drivers and Built-in crossover network (requires same full-range input as to 70J),, 500W Cont. Pink Noise (2000W Peak) Power Capacity (2hr), 45Hz - 700Hz Frequency Range, Nominal Impedance 8Ω, Aluminum Grille, Includes Coupler Plate which joins the CBT70J-1 and 70JE-1 end-to-end, CBT 70J-1 + 70JE-1 Sysytem to be driven in parallel (Priced &amp; sold as each)</v>
          </cell>
          <cell r="J1195">
            <v>830</v>
          </cell>
          <cell r="K1195">
            <v>830</v>
          </cell>
          <cell r="L1195">
            <v>620.22</v>
          </cell>
          <cell r="P1195">
            <v>50036904247</v>
          </cell>
          <cell r="R1195">
            <v>27.65</v>
          </cell>
          <cell r="S1195">
            <v>31</v>
          </cell>
          <cell r="T1195">
            <v>14</v>
          </cell>
          <cell r="U1195">
            <v>12</v>
          </cell>
          <cell r="V1195" t="str">
            <v>CN</v>
          </cell>
          <cell r="W1195" t="str">
            <v>Non Compliant</v>
          </cell>
          <cell r="X1195" t="str">
            <v xml:space="preserve">http://www.jblpro.com/www/products/installed-sound/cbt-series/cbt70j-1-plus-70je-1-system </v>
          </cell>
          <cell r="Y1195">
            <v>281</v>
          </cell>
        </row>
        <row r="1196">
          <cell r="A1196" t="str">
            <v>CBT 1000</v>
          </cell>
          <cell r="B1196" t="str">
            <v>JBL</v>
          </cell>
          <cell r="C1196" t="str">
            <v>Column Speaker</v>
          </cell>
          <cell r="D1196" t="str">
            <v>CBT 1000</v>
          </cell>
          <cell r="E1196" t="str">
            <v>JBL018</v>
          </cell>
          <cell r="H1196" t="str">
            <v>HI-OUTPUT 2-WAY LINE ARRAY COLUMN SPK W ADJUSTABLE COVERAGE, BLK</v>
          </cell>
          <cell r="I1196" t="str">
            <v>CBT 1000 in Black.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Black (RAL9004), (Priced &amp; sold as each)</v>
          </cell>
          <cell r="J1196">
            <v>3582</v>
          </cell>
          <cell r="K1196">
            <v>2985</v>
          </cell>
          <cell r="L1196">
            <v>2239.34</v>
          </cell>
          <cell r="P1196">
            <v>691991005688</v>
          </cell>
          <cell r="R1196">
            <v>84</v>
          </cell>
          <cell r="S1196">
            <v>46.5</v>
          </cell>
          <cell r="T1196">
            <v>18.5</v>
          </cell>
          <cell r="U1196">
            <v>15.5</v>
          </cell>
          <cell r="V1196" t="str">
            <v>CN</v>
          </cell>
          <cell r="W1196" t="str">
            <v>Non Compliant</v>
          </cell>
          <cell r="X1196" t="str">
            <v>http://www.jblpro.com/www/products/installed-sound/cbt-series/cbt-1000</v>
          </cell>
          <cell r="Y1196">
            <v>282</v>
          </cell>
        </row>
        <row r="1197">
          <cell r="A1197" t="str">
            <v>CBT 1000E</v>
          </cell>
          <cell r="B1197" t="str">
            <v>JBL</v>
          </cell>
          <cell r="C1197" t="str">
            <v>Column Speaker</v>
          </cell>
          <cell r="D1197" t="str">
            <v>CBT 1000E</v>
          </cell>
          <cell r="E1197" t="str">
            <v>JBL018</v>
          </cell>
          <cell r="H1197" t="str">
            <v>EXTENSION FOR CBT 1000 COLUMN SPEAKER , BLK</v>
          </cell>
          <cell r="I1197" t="str">
            <v xml:space="preserve">CBT 1000E in Black.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Black (RAL9004), (Priced &amp; sold as each)  </v>
          </cell>
          <cell r="J1197">
            <v>2178</v>
          </cell>
          <cell r="K1197">
            <v>1815</v>
          </cell>
          <cell r="L1197">
            <v>1359.76</v>
          </cell>
          <cell r="P1197">
            <v>691991005701</v>
          </cell>
          <cell r="R1197">
            <v>64.5</v>
          </cell>
          <cell r="S1197">
            <v>46.5</v>
          </cell>
          <cell r="T1197">
            <v>18.5</v>
          </cell>
          <cell r="U1197">
            <v>15.5</v>
          </cell>
          <cell r="V1197" t="str">
            <v>CN</v>
          </cell>
          <cell r="W1197" t="str">
            <v>Non Compliant</v>
          </cell>
          <cell r="X1197" t="str">
            <v>http://www.jblpro.com/www/products/installed-sound/cbt-series/cbt-1000-cbt-1000e-system</v>
          </cell>
          <cell r="Y1197">
            <v>283</v>
          </cell>
        </row>
        <row r="1198">
          <cell r="A1198" t="str">
            <v>CBT 1000E-WH</v>
          </cell>
          <cell r="B1198" t="str">
            <v>JBL</v>
          </cell>
          <cell r="C1198" t="str">
            <v>Column Speaker</v>
          </cell>
          <cell r="D1198" t="str">
            <v>CBT 1000E-WH</v>
          </cell>
          <cell r="E1198" t="str">
            <v>JBL018</v>
          </cell>
          <cell r="H1198" t="str">
            <v>EXTENSION FOR CBT 1000 COLUMN SPEAKER , WHT</v>
          </cell>
          <cell r="I1198" t="str">
            <v xml:space="preserve">CBT 1000E in White. Purpose-Designed Extension for CBT 1000 Line Array Column Speaker providing extended bass response, extended pattern control, and increased sound output levels, Six 6.5" (165mm) High-excursion LF drivers and Built-in crossover network (requires same full-range input as sent to 1000), 1500W Cont. Pink Noise (6000W Peak) Power Capacity (2hr), 38Hz - 650Hz Frequency Range, Nominal Impedance 8Ω, Aluminum Grille, Includes Coupler Plate which joins the CBT 1000 and CBT 1000E, CBT 1000 + 1000E System to be driven in parallel, White (RAL9016), (Priced &amp; sold as each)  </v>
          </cell>
          <cell r="J1198">
            <v>1815</v>
          </cell>
          <cell r="K1198">
            <v>1815</v>
          </cell>
          <cell r="L1198">
            <v>1359.76</v>
          </cell>
          <cell r="P1198">
            <v>691991005718</v>
          </cell>
          <cell r="R1198">
            <v>64.5</v>
          </cell>
          <cell r="S1198">
            <v>46.5</v>
          </cell>
          <cell r="T1198">
            <v>18.5</v>
          </cell>
          <cell r="U1198">
            <v>15.5</v>
          </cell>
          <cell r="V1198" t="str">
            <v>CN</v>
          </cell>
          <cell r="W1198" t="str">
            <v>Non Compliant</v>
          </cell>
          <cell r="X1198" t="str">
            <v>http://www.jblpro.com/www/products/installed-sound/cbt-series/cbt-1000-cbt-1000e-system</v>
          </cell>
          <cell r="Y1198">
            <v>284</v>
          </cell>
        </row>
        <row r="1199">
          <cell r="A1199" t="str">
            <v>CBT 1000-WH</v>
          </cell>
          <cell r="B1199" t="str">
            <v>JBL</v>
          </cell>
          <cell r="C1199" t="str">
            <v>Column Speaker</v>
          </cell>
          <cell r="D1199" t="str">
            <v>CBT 1000-WH</v>
          </cell>
          <cell r="E1199" t="str">
            <v>JBL018</v>
          </cell>
          <cell r="H1199" t="str">
            <v>HI-OUTPUT 2-WAY LINE ARRAY COLUMN SPK W ADJUSTABLE COVERAGE, WHT</v>
          </cell>
          <cell r="I1199" t="str">
            <v>CBT 1000 in White. Constant Beamwidth Technology™ High-Output 2-Way Line Array Column with Adjustable Vertical Coverage &amp; Tapered Horizontal Waveguide, Six 6.5" (165mm) High-Excursion LF drivers and Twenty-four 1" (25mm) soft dome Tweeters arranged coaxially, 1500W Cont. Pink Noise (6000W Peak) Power Capacity (2hr), 45Hz - 20kHz Frequency Range, Vertical pattern coverage individually adjustable with four  “Pattern Up” and four “Pattern Down” coverage angles for a total of sixteen different coverage combinations without the use of external DSP processing, Continuously  Variable Tapered Horizontal Waveguide, Selectable Speech/Music Mode, Dynamic Sonic-Guard™ overload protection, Two-piece Swivel (pan)/tilt wall bracket included, White (RAL9016), (Priced &amp; sold as each)</v>
          </cell>
          <cell r="J1199">
            <v>2985</v>
          </cell>
          <cell r="K1199">
            <v>2985</v>
          </cell>
          <cell r="L1199">
            <v>2239.34</v>
          </cell>
          <cell r="P1199">
            <v>691991005695</v>
          </cell>
          <cell r="R1199">
            <v>86</v>
          </cell>
          <cell r="S1199">
            <v>50</v>
          </cell>
          <cell r="T1199">
            <v>19.25</v>
          </cell>
          <cell r="U1199">
            <v>16</v>
          </cell>
          <cell r="V1199" t="str">
            <v>CN</v>
          </cell>
          <cell r="W1199" t="str">
            <v>Non Compliant</v>
          </cell>
          <cell r="X1199" t="str">
            <v>http://www.jblpro.com/www/products/installed-sound/cbt-series/cbt-1000</v>
          </cell>
          <cell r="Y1199">
            <v>285</v>
          </cell>
        </row>
        <row r="1200">
          <cell r="A1200" t="str">
            <v>CBT1K-ACC1</v>
          </cell>
          <cell r="B1200" t="str">
            <v>JBL</v>
          </cell>
          <cell r="C1200" t="str">
            <v>Column Speaker Accessory</v>
          </cell>
          <cell r="D1200" t="str">
            <v>CBT1K-ACC1</v>
          </cell>
          <cell r="E1200" t="str">
            <v>JBL018</v>
          </cell>
          <cell r="H1200" t="str">
            <v>ACCESSORY KIT FOR CBT 1000 SPK/SYSTEM, BLK</v>
          </cell>
          <cell r="I1200" t="str">
            <v>CBT1K-ACC1 Accessory Kit in Black. Includes two pcs MTC-CBT-FM3 flush-mount brackets and  1 pc MTC-CBT-OS3 offset bracket (for installing extender on the top) (Priced &amp; sold as kit)</v>
          </cell>
          <cell r="J1200">
            <v>125</v>
          </cell>
          <cell r="K1200">
            <v>125</v>
          </cell>
          <cell r="L1200">
            <v>90.58</v>
          </cell>
          <cell r="P1200">
            <v>691991005978</v>
          </cell>
          <cell r="R1200">
            <v>13</v>
          </cell>
          <cell r="S1200">
            <v>12</v>
          </cell>
          <cell r="T1200">
            <v>6</v>
          </cell>
          <cell r="U1200">
            <v>6</v>
          </cell>
          <cell r="V1200" t="str">
            <v>CN</v>
          </cell>
          <cell r="W1200" t="str">
            <v>Non Compliant</v>
          </cell>
          <cell r="Y1200">
            <v>286</v>
          </cell>
        </row>
        <row r="1201">
          <cell r="A1201" t="str">
            <v>CBT1K-ACC1-WH</v>
          </cell>
          <cell r="B1201" t="str">
            <v>JBL</v>
          </cell>
          <cell r="C1201" t="str">
            <v>Column Speaker Accessory</v>
          </cell>
          <cell r="D1201" t="str">
            <v>CBT1K-ACC1-WH</v>
          </cell>
          <cell r="E1201" t="str">
            <v>JBL018</v>
          </cell>
          <cell r="H1201" t="str">
            <v>ACCESSORY KIT FOR CBT 1000 SPK/SYSTEM, WHT</v>
          </cell>
          <cell r="I1201" t="str">
            <v>CBT1K-ACC1 Accessory kit in White. Includes two pcs MTC-CBT-FM3 flush-mount brackets and  1 pc MTC-CBT-OS3 offset bracket (for installing extender on the top) (Priced &amp; sold as kit)</v>
          </cell>
          <cell r="J1201">
            <v>185</v>
          </cell>
          <cell r="K1201">
            <v>185</v>
          </cell>
          <cell r="L1201">
            <v>109.85</v>
          </cell>
          <cell r="P1201">
            <v>691991005985</v>
          </cell>
          <cell r="R1201">
            <v>13</v>
          </cell>
          <cell r="S1201">
            <v>12</v>
          </cell>
          <cell r="T1201">
            <v>6</v>
          </cell>
          <cell r="U1201">
            <v>6</v>
          </cell>
          <cell r="V1201" t="str">
            <v>CN</v>
          </cell>
          <cell r="W1201" t="str">
            <v>Non Compliant</v>
          </cell>
          <cell r="X1201" t="str">
            <v xml:space="preserve">http://www.jblpro.com/ProductAttachments/JBL_MTC-CBT-70T.v6.pdf </v>
          </cell>
          <cell r="Y1201">
            <v>287</v>
          </cell>
        </row>
        <row r="1202">
          <cell r="A1202" t="str">
            <v>MTC-CBT-70T</v>
          </cell>
          <cell r="B1202" t="str">
            <v>JBL</v>
          </cell>
          <cell r="C1202" t="str">
            <v>Accessory</v>
          </cell>
          <cell r="D1202" t="str">
            <v>MTC-CBT-70T</v>
          </cell>
          <cell r="E1202" t="str">
            <v>JBL018</v>
          </cell>
          <cell r="H1202" t="str">
            <v>BOLT-ON TRANSFORMER MODULE FOR CBT 70 MODELS, BLK</v>
          </cell>
          <cell r="I1202" t="str">
            <v>MTC-CBT-70T Bolt on Transformer Module in Black. Adapts the CBT 70J-1 (and 70JE-1) for Use on Distributed Speaker Lines, 120W 70V/100V multi-tap Transformer, Gland Nuts Provide Water Tight Seal, (Priced &amp; sold as each)</v>
          </cell>
          <cell r="J1202">
            <v>185</v>
          </cell>
          <cell r="K1202">
            <v>185</v>
          </cell>
          <cell r="L1202">
            <v>109.13</v>
          </cell>
          <cell r="P1202">
            <v>691991300226</v>
          </cell>
          <cell r="R1202">
            <v>3.35</v>
          </cell>
          <cell r="S1202">
            <v>5</v>
          </cell>
          <cell r="T1202">
            <v>7</v>
          </cell>
          <cell r="U1202">
            <v>4</v>
          </cell>
          <cell r="V1202" t="str">
            <v>CN</v>
          </cell>
          <cell r="W1202" t="str">
            <v>Non Compliant</v>
          </cell>
          <cell r="X1202" t="str">
            <v xml:space="preserve">http://www.jblpro.com/ProductAttachments/JBL_MTC-CBT-70T.v6.pdf </v>
          </cell>
          <cell r="Y1202">
            <v>288</v>
          </cell>
        </row>
        <row r="1203">
          <cell r="A1203" t="str">
            <v>MTC-CBT-70T-WH</v>
          </cell>
          <cell r="B1203" t="str">
            <v>JBL</v>
          </cell>
          <cell r="C1203" t="str">
            <v>Accessory</v>
          </cell>
          <cell r="D1203" t="str">
            <v>MTC-CBT-70T-WH</v>
          </cell>
          <cell r="E1203" t="str">
            <v>JBL018</v>
          </cell>
          <cell r="H1203" t="str">
            <v>BOLT-ON TRANSFORMER MODULE FOR CBT 70 MODELS, WHT</v>
          </cell>
          <cell r="I1203" t="str">
            <v>MTC-CBT-70T Bolt on Transformer Module in White. Adapts the CBT 70J-1 (and 70JE-1) for Use on Distributed Speaker Lines, 120W 70V/100V multi-tap Transformer, Gland Nuts Provide Water Tight Seal, (Priced &amp; sold as each)</v>
          </cell>
          <cell r="J1203">
            <v>185</v>
          </cell>
          <cell r="K1203">
            <v>185</v>
          </cell>
          <cell r="L1203">
            <v>108.85</v>
          </cell>
          <cell r="P1203">
            <v>691991300790</v>
          </cell>
          <cell r="R1203">
            <v>21.5</v>
          </cell>
          <cell r="S1203">
            <v>15</v>
          </cell>
          <cell r="T1203">
            <v>16</v>
          </cell>
          <cell r="U1203">
            <v>6</v>
          </cell>
          <cell r="V1203" t="str">
            <v>CN</v>
          </cell>
          <cell r="W1203" t="str">
            <v>Non Compliant</v>
          </cell>
          <cell r="X1203" t="str">
            <v xml:space="preserve">http://www.jblpro.com/ProductAttachments/MTC-CBT-FlushMount_bracket_guide.pdf </v>
          </cell>
          <cell r="Y1203">
            <v>289</v>
          </cell>
        </row>
        <row r="1204">
          <cell r="A1204" t="str">
            <v>MTC-CBT-FM1</v>
          </cell>
          <cell r="B1204" t="str">
            <v>JBL</v>
          </cell>
          <cell r="C1204" t="str">
            <v>Accessory</v>
          </cell>
          <cell r="D1204" t="str">
            <v>MTC-CBT-FM1</v>
          </cell>
          <cell r="E1204" t="str">
            <v>JBL018</v>
          </cell>
          <cell r="H1204" t="str">
            <v>FLUSH-MOUNT WALL BRACKET FOR CBT 50/100/200, BLK</v>
          </cell>
          <cell r="I1204" t="str">
            <v>MTC-CBT-FM1 in Black. Flush-Mount Wall Brackets for use with CBT 50LA-1, CBT 100LA-1 and CBT200LA-1, Includes Loudspeaker-Mount Section and Wall-Mount Section, 2.25 mm thick (13-Gauge AWG) Metal, (Priced &amp; sold as kit)</v>
          </cell>
          <cell r="J1204">
            <v>60</v>
          </cell>
          <cell r="K1204">
            <v>60</v>
          </cell>
          <cell r="L1204">
            <v>34.909999999999997</v>
          </cell>
          <cell r="O1204">
            <v>2</v>
          </cell>
          <cell r="P1204">
            <v>691991300189</v>
          </cell>
          <cell r="R1204">
            <v>0.8</v>
          </cell>
          <cell r="S1204">
            <v>1</v>
          </cell>
          <cell r="T1204">
            <v>4</v>
          </cell>
          <cell r="U1204">
            <v>12</v>
          </cell>
          <cell r="V1204" t="str">
            <v>CN</v>
          </cell>
          <cell r="W1204" t="str">
            <v>Non Compliant</v>
          </cell>
          <cell r="X1204" t="str">
            <v xml:space="preserve">http://www.jblpro.com/ProductAttachments/MTC-CBT-FlushMount_bracket_guide.pdf </v>
          </cell>
          <cell r="Y1204">
            <v>290</v>
          </cell>
        </row>
        <row r="1205">
          <cell r="A1205" t="str">
            <v>MTC-CBT-FM1-WH</v>
          </cell>
          <cell r="B1205" t="str">
            <v>JBL</v>
          </cell>
          <cell r="C1205" t="str">
            <v>Accessory</v>
          </cell>
          <cell r="D1205" t="str">
            <v>MTC-CBT-FM1-WH</v>
          </cell>
          <cell r="E1205" t="str">
            <v>JBL018</v>
          </cell>
          <cell r="H1205" t="str">
            <v>FLUSH-MOUNT WALL BRACKET FOR CBT 50/100/200, WHT</v>
          </cell>
          <cell r="I1205" t="str">
            <v>MTC-CBT-FM1 in White. Flush-Mount Wall Brackets for use with CBT 50LA-1, CBT 100LA-1 and CBT200LA-1, Includes Loudspeaker-Mount Section and Wall-Mount Section, 2.25 mm thick (13-Gauge AWG) Metal, (Priced &amp; sold as kit)</v>
          </cell>
          <cell r="J1205">
            <v>72</v>
          </cell>
          <cell r="K1205">
            <v>60</v>
          </cell>
          <cell r="L1205">
            <v>34.909999999999997</v>
          </cell>
          <cell r="O1205">
            <v>2</v>
          </cell>
          <cell r="P1205">
            <v>691991300196</v>
          </cell>
          <cell r="R1205">
            <v>0.75</v>
          </cell>
          <cell r="S1205">
            <v>0.5</v>
          </cell>
          <cell r="T1205">
            <v>6</v>
          </cell>
          <cell r="U1205">
            <v>2</v>
          </cell>
          <cell r="V1205" t="str">
            <v>CN</v>
          </cell>
          <cell r="W1205" t="str">
            <v>Non Compliant</v>
          </cell>
          <cell r="X1205" t="str">
            <v xml:space="preserve">http://www.jblpro.com/ProductAttachments/MTC-CBT-FlushMount_bracket_guide.pdf </v>
          </cell>
          <cell r="Y1205">
            <v>291</v>
          </cell>
        </row>
        <row r="1206">
          <cell r="A1206" t="str">
            <v>MTC-CBT-FM2</v>
          </cell>
          <cell r="B1206" t="str">
            <v>JBL</v>
          </cell>
          <cell r="C1206" t="str">
            <v>Accessory</v>
          </cell>
          <cell r="D1206" t="str">
            <v>MTC-CBT-FM2</v>
          </cell>
          <cell r="E1206" t="str">
            <v>JBL018</v>
          </cell>
          <cell r="H1206" t="str">
            <v>FLUSH-MOUNT WALL BRACKET FOR CBT 70J/70J+70JE, BLK</v>
          </cell>
          <cell r="I1206" t="str">
            <v>MTC-CBT-FM2 in Black. Flush-Mount Wall Brackets for use with CBT 70J-1 and CBT 70J-1+70JE-1 array, Includes Loudspeaker-Mount Section and Wall-Mount Section, 3.5 mm thick (10-Gauge AWG) Metal, (Priced &amp; sold as kit)</v>
          </cell>
          <cell r="J1206">
            <v>108</v>
          </cell>
          <cell r="K1206">
            <v>90</v>
          </cell>
          <cell r="L1206">
            <v>51.95</v>
          </cell>
          <cell r="O1206">
            <v>2</v>
          </cell>
          <cell r="P1206">
            <v>691991300165</v>
          </cell>
          <cell r="R1206">
            <v>7.24</v>
          </cell>
          <cell r="S1206">
            <v>12</v>
          </cell>
          <cell r="T1206">
            <v>6</v>
          </cell>
          <cell r="U1206">
            <v>2</v>
          </cell>
          <cell r="V1206" t="str">
            <v>CN</v>
          </cell>
          <cell r="W1206" t="str">
            <v>Non Compliant</v>
          </cell>
          <cell r="X1206" t="str">
            <v xml:space="preserve">http://www.jblpro.com/ProductAttachments/MTC-CBT-FlushMount_bracket_guide.pdf </v>
          </cell>
          <cell r="Y1206">
            <v>292</v>
          </cell>
        </row>
        <row r="1207">
          <cell r="A1207" t="str">
            <v>MTC-CBT-FM2-WH</v>
          </cell>
          <cell r="B1207" t="str">
            <v>JBL</v>
          </cell>
          <cell r="C1207" t="str">
            <v>Accessory</v>
          </cell>
          <cell r="D1207" t="str">
            <v>MTC-CBT-FM2-WH</v>
          </cell>
          <cell r="E1207" t="str">
            <v>JBL018</v>
          </cell>
          <cell r="H1207" t="str">
            <v>FLUSH-MOUNT WALL BRACKET FOR CBT 70J/70J+70JE, WHT</v>
          </cell>
          <cell r="I1207" t="str">
            <v>MTC-CBT-FM2 in White. Flush-Mount Wall Brackets for use with CBT 70J-1 and CBT 70J-1+70JE-1 array, Includes Loudspeaker-Mount Section and Wall-Mount Section, 3.5 mm thick (10-Gauge AWG) Metal, (Priced &amp; sold as kit)</v>
          </cell>
          <cell r="J1207">
            <v>90</v>
          </cell>
          <cell r="K1207">
            <v>90</v>
          </cell>
          <cell r="L1207">
            <v>51.95</v>
          </cell>
          <cell r="O1207">
            <v>2</v>
          </cell>
          <cell r="P1207">
            <v>691991300172</v>
          </cell>
          <cell r="R1207">
            <v>8</v>
          </cell>
          <cell r="S1207">
            <v>6</v>
          </cell>
          <cell r="T1207">
            <v>12</v>
          </cell>
          <cell r="U1207">
            <v>2</v>
          </cell>
          <cell r="V1207" t="str">
            <v>CN</v>
          </cell>
          <cell r="W1207" t="str">
            <v>Non Compliant</v>
          </cell>
          <cell r="Y1207">
            <v>293</v>
          </cell>
        </row>
        <row r="1208">
          <cell r="A1208" t="str">
            <v>MTC-CBT-SMB1</v>
          </cell>
          <cell r="B1208" t="str">
            <v>JBL</v>
          </cell>
          <cell r="C1208" t="str">
            <v>Accessory</v>
          </cell>
          <cell r="D1208" t="str">
            <v>MTC-CBT-SMB1</v>
          </cell>
          <cell r="E1208" t="str">
            <v>JBL018</v>
          </cell>
          <cell r="H1208" t="str">
            <v>STAND-MOUNT BRACKET FOR CBT SPEAKERS, BLK</v>
          </cell>
          <cell r="I1208" t="str">
            <v xml:space="preserve">MTC-CBT-SMB1. Stand-Mount Bracket for CBT 50LA, 100LA &amp; 70J to use with 35 mm speaker stand, Not for CBT 70J+70JE system (unbalanced) or CBT 1000 or 1000+1000E (unbalanced). </v>
          </cell>
          <cell r="J1208">
            <v>90</v>
          </cell>
          <cell r="K1208">
            <v>90</v>
          </cell>
          <cell r="L1208">
            <v>51.79</v>
          </cell>
          <cell r="O1208">
            <v>1</v>
          </cell>
          <cell r="P1208">
            <v>691991300158</v>
          </cell>
          <cell r="R1208">
            <v>1.85</v>
          </cell>
          <cell r="S1208">
            <v>8</v>
          </cell>
          <cell r="T1208">
            <v>8</v>
          </cell>
          <cell r="U1208">
            <v>7</v>
          </cell>
          <cell r="V1208" t="str">
            <v>TW</v>
          </cell>
          <cell r="W1208" t="str">
            <v>Non Compliant</v>
          </cell>
          <cell r="Y1208">
            <v>294</v>
          </cell>
        </row>
        <row r="1209">
          <cell r="A1209" t="str">
            <v>MTC-CBT-SUS3</v>
          </cell>
          <cell r="B1209" t="str">
            <v>JBL</v>
          </cell>
          <cell r="C1209" t="str">
            <v>Column Speaker Accessory</v>
          </cell>
          <cell r="D1209" t="str">
            <v>MTC-CBT-SUS3</v>
          </cell>
          <cell r="E1209" t="str">
            <v>JBL018</v>
          </cell>
          <cell r="H1209" t="str">
            <v>SUSPENSION BRACKET FOR CBT SPEAKERS, BLK</v>
          </cell>
          <cell r="I1209" t="str">
            <v>MTC-CBT-SUS3 in Black.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209">
            <v>120</v>
          </cell>
          <cell r="K1209">
            <v>100</v>
          </cell>
          <cell r="L1209">
            <v>74.22</v>
          </cell>
          <cell r="P1209">
            <v>691991005954</v>
          </cell>
          <cell r="R1209">
            <v>2.8</v>
          </cell>
          <cell r="S1209">
            <v>12.25</v>
          </cell>
          <cell r="T1209">
            <v>5.5</v>
          </cell>
          <cell r="U1209">
            <v>2</v>
          </cell>
          <cell r="V1209" t="str">
            <v>CN</v>
          </cell>
          <cell r="W1209" t="str">
            <v>Non Compliant</v>
          </cell>
          <cell r="Y1209">
            <v>295</v>
          </cell>
        </row>
        <row r="1210">
          <cell r="A1210" t="str">
            <v>MTC-CBT-SUS3-WH</v>
          </cell>
          <cell r="B1210" t="str">
            <v>JBL</v>
          </cell>
          <cell r="C1210" t="str">
            <v>Column Speaker Accessory</v>
          </cell>
          <cell r="D1210" t="str">
            <v>MTC-CBT-SUS3-WH</v>
          </cell>
          <cell r="E1210" t="str">
            <v>JBL018</v>
          </cell>
          <cell r="H1210" t="str">
            <v>SUSPENSION BRACKET FOR CBT SPEAKERS, WHT</v>
          </cell>
          <cell r="I1210" t="str">
            <v>MTC-CBT-SUS3 in White. Suspension Adapter Plates for ALL CBT Models. Bent-metal adapter plates that provide convenient clip points for suspending CBT speakers via aircraft cable and other methods. Includes 2 pcs MTC-CBT-SUS Brackets for top &amp; bottom mounting, Provides 3 clip points each, Drilled with three speaker spacing/bolt patterns to fit CBT-50LA-1, 100LA-1, 200LA-1, 70J-1, 70J-1+70JE-1 array, 1000, 1000+1000E array. (Priced &amp; sold as kit of 2 pcs)</v>
          </cell>
          <cell r="J1210">
            <v>100</v>
          </cell>
          <cell r="K1210">
            <v>100</v>
          </cell>
          <cell r="L1210">
            <v>74.22</v>
          </cell>
          <cell r="P1210">
            <v>691991005961</v>
          </cell>
          <cell r="R1210">
            <v>9</v>
          </cell>
          <cell r="S1210">
            <v>6</v>
          </cell>
          <cell r="T1210">
            <v>12</v>
          </cell>
          <cell r="U1210">
            <v>3</v>
          </cell>
          <cell r="V1210" t="str">
            <v>CN</v>
          </cell>
          <cell r="W1210" t="str">
            <v>Non Compliant</v>
          </cell>
          <cell r="Y1210">
            <v>296</v>
          </cell>
        </row>
        <row r="1211">
          <cell r="A1211" t="str">
            <v>COLUMNS:
Intellivox Powered Column Speakers</v>
          </cell>
          <cell r="B1211" t="str">
            <v>JBL</v>
          </cell>
          <cell r="Y1211">
            <v>297</v>
          </cell>
        </row>
        <row r="1212">
          <cell r="A1212" t="str">
            <v>ADC NON_POWERED</v>
          </cell>
          <cell r="B1212" t="str">
            <v>JBL</v>
          </cell>
          <cell r="Y1212">
            <v>298</v>
          </cell>
        </row>
        <row r="1213">
          <cell r="A1213" t="str">
            <v>IVX-17959145</v>
          </cell>
          <cell r="B1213" t="str">
            <v>JBL</v>
          </cell>
          <cell r="C1213" t="str">
            <v>Intellivox and IntelliDisc Accessories</v>
          </cell>
          <cell r="D1213" t="str">
            <v xml:space="preserve">IVX-17959145 </v>
          </cell>
          <cell r="E1213" t="str">
            <v>JBL083</v>
          </cell>
          <cell r="H1213" t="str">
            <v>WAGO 231 5pin female cable connector w/ strain-relief housing</v>
          </cell>
          <cell r="I1213" t="str">
            <v>WAGO 231 5pin female cable connector w/ strain-relief housing</v>
          </cell>
          <cell r="J1213">
            <v>50</v>
          </cell>
          <cell r="K1213">
            <v>50</v>
          </cell>
          <cell r="L1213">
            <v>26.73</v>
          </cell>
          <cell r="P1213">
            <v>691991011962</v>
          </cell>
          <cell r="V1213" t="str">
            <v>HU</v>
          </cell>
          <cell r="Y1213">
            <v>299</v>
          </cell>
        </row>
        <row r="1214">
          <cell r="A1214" t="str">
            <v>IVX-20010</v>
          </cell>
          <cell r="B1214" t="str">
            <v>JBL</v>
          </cell>
          <cell r="C1214" t="str">
            <v>Intellivox 115 &amp; 180 Series</v>
          </cell>
          <cell r="D1214" t="str">
            <v>IVX-20010</v>
          </cell>
          <cell r="E1214" t="str">
            <v>JBL083</v>
          </cell>
          <cell r="F1214" t="str">
            <v>YES</v>
          </cell>
          <cell r="H1214" t="str">
            <v>Weather-proofing kit,  Intellivox 115/180 series. Only for amp at top units.</v>
          </cell>
          <cell r="I1214" t="str">
            <v>Weather-proofing kit,  Intellivox 115/180 series. Only for amp at top units..  Made to Order Call for availability</v>
          </cell>
          <cell r="J1214">
            <v>1189</v>
          </cell>
          <cell r="K1214">
            <v>1189</v>
          </cell>
          <cell r="L1214">
            <v>710.39099999999996</v>
          </cell>
          <cell r="V1214" t="str">
            <v>CN</v>
          </cell>
          <cell r="Y1214">
            <v>300</v>
          </cell>
        </row>
        <row r="1215">
          <cell r="A1215" t="str">
            <v>IVX-20012</v>
          </cell>
          <cell r="B1215" t="str">
            <v>JBL</v>
          </cell>
          <cell r="C1215" t="str">
            <v>Intellivox 280 &amp; 380 Series</v>
          </cell>
          <cell r="D1215" t="str">
            <v>IVX-20012</v>
          </cell>
          <cell r="E1215" t="str">
            <v>JBL053</v>
          </cell>
          <cell r="F1215" t="str">
            <v>YES</v>
          </cell>
          <cell r="H1215" t="str">
            <v>Weather-proofing kit,  Intellivox 280/380 series. Only for amp at top units.</v>
          </cell>
          <cell r="I1215" t="str">
            <v>Weather-proofing kit,  Intellivox 280/380 series. Only for amp at top units..  Made to Order Call for availability</v>
          </cell>
          <cell r="J1215">
            <v>1189</v>
          </cell>
          <cell r="K1215">
            <v>1189</v>
          </cell>
          <cell r="L1215">
            <v>710.39099999999996</v>
          </cell>
          <cell r="V1215" t="str">
            <v>CN</v>
          </cell>
          <cell r="Y1215">
            <v>301</v>
          </cell>
        </row>
        <row r="1216">
          <cell r="A1216" t="str">
            <v>POWERED (&amp; Config. Options)</v>
          </cell>
          <cell r="B1216" t="str">
            <v>JBL</v>
          </cell>
          <cell r="I1216" t="str">
            <v>.  Made to Order Call for availability</v>
          </cell>
          <cell r="Y1216">
            <v>302</v>
          </cell>
        </row>
        <row r="1217">
          <cell r="A1217" t="str">
            <v>IVX-20021</v>
          </cell>
          <cell r="B1217" t="str">
            <v>JBL</v>
          </cell>
          <cell r="C1217" t="str">
            <v>Intellivox 115 Series</v>
          </cell>
          <cell r="D1217" t="str">
            <v>IVX-20021</v>
          </cell>
          <cell r="E1217" t="str">
            <v>JBL053</v>
          </cell>
          <cell r="F1217" t="str">
            <v>YES</v>
          </cell>
          <cell r="H1217" t="str">
            <v xml:space="preserve">Intellivox 115 series Custom Color Surcharge </v>
          </cell>
          <cell r="I1217" t="str">
            <v>Intellivox 115 series Custom Color Surcharge .  Made to Order Call for availability</v>
          </cell>
          <cell r="J1217">
            <v>780</v>
          </cell>
          <cell r="K1217">
            <v>780</v>
          </cell>
          <cell r="L1217">
            <v>463.62800000000004</v>
          </cell>
          <cell r="V1217" t="str">
            <v>CN</v>
          </cell>
          <cell r="Y1217">
            <v>303</v>
          </cell>
        </row>
        <row r="1218">
          <cell r="A1218" t="str">
            <v>IVX-20022</v>
          </cell>
          <cell r="B1218" t="str">
            <v>JBL</v>
          </cell>
          <cell r="C1218" t="str">
            <v>Intellivox 180 Series</v>
          </cell>
          <cell r="D1218" t="str">
            <v>IVX-20022</v>
          </cell>
          <cell r="E1218" t="str">
            <v>JBL053</v>
          </cell>
          <cell r="F1218" t="str">
            <v>YES</v>
          </cell>
          <cell r="H1218" t="str">
            <v>Intellivox 180 series Custom Color</v>
          </cell>
          <cell r="I1218" t="str">
            <v>Intellivox 180 series Custom Color</v>
          </cell>
          <cell r="J1218">
            <v>911</v>
          </cell>
          <cell r="K1218">
            <v>759</v>
          </cell>
          <cell r="L1218">
            <v>450.52</v>
          </cell>
          <cell r="V1218" t="str">
            <v>HU</v>
          </cell>
          <cell r="Y1218">
            <v>304</v>
          </cell>
        </row>
        <row r="1219">
          <cell r="A1219" t="str">
            <v>IVX-20023</v>
          </cell>
          <cell r="B1219" t="str">
            <v>JBL</v>
          </cell>
          <cell r="C1219" t="str">
            <v>Intellivox 280 &amp; 280H Series Accessories</v>
          </cell>
          <cell r="D1219" t="str">
            <v>IVX-20023</v>
          </cell>
          <cell r="E1219" t="str">
            <v>JBL053</v>
          </cell>
          <cell r="F1219" t="str">
            <v>YES</v>
          </cell>
          <cell r="H1219" t="str">
            <v xml:space="preserve">Intellivox 280 series Custom Color Surcharge </v>
          </cell>
          <cell r="I1219" t="str">
            <v>Intellivox 280 series Custom Color Surcharge .  Made to Order Call for availability</v>
          </cell>
          <cell r="J1219">
            <v>919</v>
          </cell>
          <cell r="K1219">
            <v>919</v>
          </cell>
          <cell r="L1219">
            <v>547.14</v>
          </cell>
          <cell r="V1219" t="str">
            <v>CN</v>
          </cell>
          <cell r="Y1219">
            <v>305</v>
          </cell>
        </row>
        <row r="1220">
          <cell r="A1220" t="str">
            <v>IVX-20030</v>
          </cell>
          <cell r="B1220" t="str">
            <v>JBL</v>
          </cell>
          <cell r="C1220" t="str">
            <v>Intellivox High Power</v>
          </cell>
          <cell r="D1220" t="str">
            <v>IVX-20030</v>
          </cell>
          <cell r="F1220" t="str">
            <v>YES</v>
          </cell>
          <cell r="H1220" t="str">
            <v>Intellivox-HP-DS170 Surcharge Custom Color</v>
          </cell>
          <cell r="I1220" t="str">
            <v>Intellivox-HP-DS170 Surcharge Custom Color.  Made to Order Call for availability</v>
          </cell>
          <cell r="J1220" t="str">
            <v/>
          </cell>
          <cell r="K1220" t="str">
            <v/>
          </cell>
          <cell r="L1220">
            <v>0</v>
          </cell>
          <cell r="V1220" t="str">
            <v>CN</v>
          </cell>
          <cell r="Y1220">
            <v>306</v>
          </cell>
        </row>
        <row r="1221">
          <cell r="A1221" t="str">
            <v>IVX-20043</v>
          </cell>
          <cell r="B1221" t="str">
            <v>JBL</v>
          </cell>
          <cell r="C1221" t="str">
            <v>Intellivox 430 Series</v>
          </cell>
          <cell r="D1221" t="str">
            <v>IVX-20043</v>
          </cell>
          <cell r="E1221" t="str">
            <v>JBL053</v>
          </cell>
          <cell r="F1221" t="str">
            <v>YES</v>
          </cell>
          <cell r="H1221" t="str">
            <v xml:space="preserve">Intellivox 430 series Custom Color Surcharge </v>
          </cell>
          <cell r="I1221" t="str">
            <v>Intellivox 430 series Custom Color Surcharge .  Made to Order Call for availability</v>
          </cell>
          <cell r="J1221">
            <v>1045</v>
          </cell>
          <cell r="K1221">
            <v>1045</v>
          </cell>
          <cell r="L1221">
            <v>624.05200000000013</v>
          </cell>
          <cell r="V1221" t="str">
            <v>CN</v>
          </cell>
          <cell r="Y1221">
            <v>307</v>
          </cell>
        </row>
        <row r="1222">
          <cell r="A1222" t="str">
            <v>IVX-20063</v>
          </cell>
          <cell r="B1222" t="str">
            <v>JBL</v>
          </cell>
          <cell r="C1222" t="str">
            <v>Intellivox 500 Series</v>
          </cell>
          <cell r="D1222" t="str">
            <v>IVX-20063</v>
          </cell>
          <cell r="E1222" t="str">
            <v>JBL053</v>
          </cell>
          <cell r="F1222" t="str">
            <v>YES</v>
          </cell>
          <cell r="H1222" t="str">
            <v xml:space="preserve">Intellivox 500 series Custom Color Surcharge </v>
          </cell>
          <cell r="I1222" t="str">
            <v>Intellivox 500 series Custom Color Surcharge .  Made to Order Call for availability</v>
          </cell>
          <cell r="J1222">
            <v>1100</v>
          </cell>
          <cell r="K1222">
            <v>1100</v>
          </cell>
          <cell r="L1222">
            <v>658.72400000000005</v>
          </cell>
          <cell r="P1222">
            <v>691991011986</v>
          </cell>
          <cell r="V1222" t="str">
            <v>CN</v>
          </cell>
          <cell r="Y1222">
            <v>308</v>
          </cell>
        </row>
        <row r="1223">
          <cell r="A1223" t="str">
            <v>IVX-576126</v>
          </cell>
          <cell r="B1223" t="str">
            <v>JBL</v>
          </cell>
          <cell r="C1223" t="str">
            <v>Intellivox ADC 70V/100V arrays</v>
          </cell>
          <cell r="D1223" t="str">
            <v>IVX-576126</v>
          </cell>
          <cell r="E1223" t="str">
            <v>JBL053</v>
          </cell>
          <cell r="F1223" t="str">
            <v>YES</v>
          </cell>
          <cell r="H1223" t="str">
            <v>Intellivox H-90 MKII Symmetric Dir Cntl, Ral 9007 - EN54:24</v>
          </cell>
          <cell r="I1223" t="str">
            <v>Intellivox H-90 MKII Symmetric Dir Cntl, Ral 9007 - EN54:24.  Made to Order Call for availability</v>
          </cell>
          <cell r="J1223">
            <v>2750</v>
          </cell>
          <cell r="K1223">
            <v>2750</v>
          </cell>
          <cell r="L1223">
            <v>1645.116</v>
          </cell>
          <cell r="V1223" t="str">
            <v>CN</v>
          </cell>
          <cell r="Y1223">
            <v>309</v>
          </cell>
        </row>
        <row r="1224">
          <cell r="A1224" t="str">
            <v>IVX-577125</v>
          </cell>
          <cell r="B1224" t="str">
            <v>JBL</v>
          </cell>
          <cell r="C1224" t="str">
            <v>Intellivox ADC 70V/100V arrays</v>
          </cell>
          <cell r="D1224" t="str">
            <v>IVX-577125</v>
          </cell>
          <cell r="E1224" t="str">
            <v>JBL053</v>
          </cell>
          <cell r="F1224" t="str">
            <v>YES</v>
          </cell>
          <cell r="H1224" t="str">
            <v>Intellivox V-90 MKII, Ral 9010 - EN54:24</v>
          </cell>
          <cell r="I1224" t="str">
            <v>Intellivox V-90 MKII, Ral 9010 - EN54:24.  Made to Order Call for availability</v>
          </cell>
          <cell r="J1224">
            <v>2700</v>
          </cell>
          <cell r="K1224">
            <v>2700</v>
          </cell>
          <cell r="L1224">
            <v>1619.02</v>
          </cell>
          <cell r="P1224">
            <v>691991012006</v>
          </cell>
          <cell r="R1224">
            <v>30</v>
          </cell>
          <cell r="S1224">
            <v>8</v>
          </cell>
          <cell r="T1224">
            <v>9</v>
          </cell>
          <cell r="U1224">
            <v>37</v>
          </cell>
          <cell r="V1224" t="str">
            <v>HU</v>
          </cell>
          <cell r="Y1224">
            <v>310</v>
          </cell>
        </row>
        <row r="1225">
          <cell r="A1225" t="str">
            <v>IVX-577126</v>
          </cell>
          <cell r="B1225" t="str">
            <v>JBL</v>
          </cell>
          <cell r="C1225" t="str">
            <v>Intellivox ADC 70V/100V arrays</v>
          </cell>
          <cell r="D1225" t="str">
            <v>IVX-577126</v>
          </cell>
          <cell r="E1225" t="str">
            <v>JBL053</v>
          </cell>
          <cell r="F1225" t="str">
            <v>YES</v>
          </cell>
          <cell r="H1225" t="str">
            <v>Intellivox H-90 MKII Symmetric Directivity Control, Ral 9010 - EN54:24</v>
          </cell>
          <cell r="I1225" t="str">
            <v>Intellivox H-90 MKII Symmetric Directivity Control, Ral 9010 - EN54:24.  Made to Order Call for availability</v>
          </cell>
          <cell r="J1225">
            <v>2645</v>
          </cell>
          <cell r="K1225">
            <v>2645</v>
          </cell>
          <cell r="L1225">
            <v>1586.94</v>
          </cell>
          <cell r="P1225">
            <v>691991012013</v>
          </cell>
          <cell r="V1225" t="str">
            <v>HU</v>
          </cell>
          <cell r="Y1225">
            <v>311</v>
          </cell>
        </row>
        <row r="1226">
          <cell r="A1226" t="str">
            <v>IVX-577135</v>
          </cell>
          <cell r="B1226" t="str">
            <v>JBL</v>
          </cell>
          <cell r="C1226" t="str">
            <v>Intellivox ADC 70V/100V arrays</v>
          </cell>
          <cell r="D1226" t="str">
            <v>IVX-577135</v>
          </cell>
          <cell r="E1226" t="str">
            <v>JBL053</v>
          </cell>
          <cell r="F1226" t="str">
            <v>YES</v>
          </cell>
          <cell r="H1226" t="str">
            <v>Intellivox V-90 MKII, Special Color] - EN54:24</v>
          </cell>
          <cell r="I1226" t="str">
            <v>Intellivox V-90 MKII, Special Color] - EN54:24.  Made to Order Call for availability</v>
          </cell>
          <cell r="J1226">
            <v>3290</v>
          </cell>
          <cell r="K1226">
            <v>3290</v>
          </cell>
          <cell r="L1226">
            <v>1970.04</v>
          </cell>
          <cell r="V1226" t="str">
            <v>HU</v>
          </cell>
          <cell r="Y1226">
            <v>312</v>
          </cell>
        </row>
        <row r="1227">
          <cell r="A1227" t="str">
            <v>IVX-577136</v>
          </cell>
          <cell r="B1227" t="str">
            <v>JBL</v>
          </cell>
          <cell r="C1227" t="str">
            <v>Intellivox ADC 70V/100V arrays</v>
          </cell>
          <cell r="D1227" t="str">
            <v>IVX-577136</v>
          </cell>
          <cell r="E1227" t="str">
            <v>JBL053</v>
          </cell>
          <cell r="F1227" t="str">
            <v>YES</v>
          </cell>
          <cell r="H1227" t="str">
            <v>Intellivox H-90 MKII, Special Color] - EN54:24</v>
          </cell>
          <cell r="I1227" t="str">
            <v>Intellivox H-90 MKII, Special Color] - EN54:24.  Made to Order Call for availability</v>
          </cell>
          <cell r="J1227">
            <v>3190</v>
          </cell>
          <cell r="K1227">
            <v>3190</v>
          </cell>
          <cell r="L1227">
            <v>2005.7510000000002</v>
          </cell>
          <cell r="V1227" t="str">
            <v>CN</v>
          </cell>
          <cell r="Y1227">
            <v>313</v>
          </cell>
        </row>
        <row r="1228">
          <cell r="A1228" t="str">
            <v>IVX-587000</v>
          </cell>
          <cell r="B1228" t="str">
            <v>JBL</v>
          </cell>
          <cell r="C1228" t="str">
            <v>Intellivox 115 Series</v>
          </cell>
          <cell r="D1228" t="str">
            <v>IVX-587000</v>
          </cell>
          <cell r="E1228" t="str">
            <v>JBL053</v>
          </cell>
          <cell r="F1228" t="str">
            <v>YES</v>
          </cell>
          <cell r="H1228" t="str">
            <v>Intellivox-DS115, Amp@Bottom</v>
          </cell>
          <cell r="I1228" t="str">
            <v>Intellivox-DS115, Amp@Bottom.  Made to Order Call for availability</v>
          </cell>
          <cell r="J1228">
            <v>7395</v>
          </cell>
          <cell r="K1228">
            <v>7395</v>
          </cell>
          <cell r="L1228">
            <v>4436.32</v>
          </cell>
          <cell r="R1228">
            <v>30</v>
          </cell>
          <cell r="S1228">
            <v>9</v>
          </cell>
          <cell r="T1228">
            <v>8</v>
          </cell>
          <cell r="U1228">
            <v>48</v>
          </cell>
          <cell r="V1228" t="str">
            <v>HU</v>
          </cell>
          <cell r="Y1228">
            <v>314</v>
          </cell>
        </row>
        <row r="1229">
          <cell r="A1229" t="str">
            <v>IVX-587001</v>
          </cell>
          <cell r="B1229" t="str">
            <v>JBL</v>
          </cell>
          <cell r="C1229" t="str">
            <v>Intellivox 115 Series</v>
          </cell>
          <cell r="D1229" t="str">
            <v>IVX-587001</v>
          </cell>
          <cell r="E1229" t="str">
            <v>JBL053</v>
          </cell>
          <cell r="F1229" t="str">
            <v>YES</v>
          </cell>
          <cell r="H1229" t="str">
            <v>Intellivox-DS115, Amp@Top</v>
          </cell>
          <cell r="I1229" t="str">
            <v>Intellivox-DS115, Amp@Top.  Made to Order Call for availability</v>
          </cell>
          <cell r="J1229">
            <v>7400</v>
          </cell>
          <cell r="K1229">
            <v>7400</v>
          </cell>
          <cell r="L1229">
            <v>4437.8</v>
          </cell>
          <cell r="V1229" t="str">
            <v>HU</v>
          </cell>
          <cell r="Y1229">
            <v>315</v>
          </cell>
        </row>
        <row r="1230">
          <cell r="A1230" t="str">
            <v>IVX-587020</v>
          </cell>
          <cell r="B1230" t="str">
            <v>JBL</v>
          </cell>
          <cell r="C1230" t="str">
            <v>Intellivox 180 Series</v>
          </cell>
          <cell r="D1230" t="str">
            <v>IVX-587020</v>
          </cell>
          <cell r="E1230" t="str">
            <v>JBL053</v>
          </cell>
          <cell r="F1230" t="str">
            <v>YES</v>
          </cell>
          <cell r="H1230" t="str">
            <v>Intellivox-DS180, Amp@Bottom</v>
          </cell>
          <cell r="I1230" t="str">
            <v>Intellivox-DS180, Amp@Bottom.  Made to Order Call for availability</v>
          </cell>
          <cell r="J1230">
            <v>10415</v>
          </cell>
          <cell r="K1230">
            <v>10415</v>
          </cell>
          <cell r="L1230">
            <v>6247.63</v>
          </cell>
          <cell r="V1230" t="str">
            <v>HU</v>
          </cell>
          <cell r="Y1230">
            <v>316</v>
          </cell>
        </row>
        <row r="1231">
          <cell r="A1231" t="str">
            <v>IVX-587021</v>
          </cell>
          <cell r="B1231" t="str">
            <v>JBL</v>
          </cell>
          <cell r="C1231" t="str">
            <v>Intellivox 180 Series</v>
          </cell>
          <cell r="D1231" t="str">
            <v>IVX-587021</v>
          </cell>
          <cell r="E1231" t="str">
            <v>JBL053</v>
          </cell>
          <cell r="F1231" t="str">
            <v>YES</v>
          </cell>
          <cell r="H1231" t="str">
            <v>Intellivox-DS180, Amp@Top</v>
          </cell>
          <cell r="I1231" t="str">
            <v>Intellivox-DS180, Amp@Top.  Made to Order Call for availability</v>
          </cell>
          <cell r="J1231">
            <v>10575</v>
          </cell>
          <cell r="K1231">
            <v>10575</v>
          </cell>
          <cell r="L1231">
            <v>6342.7</v>
          </cell>
          <cell r="V1231" t="str">
            <v>HU</v>
          </cell>
          <cell r="Y1231">
            <v>317</v>
          </cell>
        </row>
        <row r="1232">
          <cell r="A1232" t="str">
            <v>IVX-587040</v>
          </cell>
          <cell r="B1232" t="str">
            <v>JBL</v>
          </cell>
          <cell r="C1232" t="str">
            <v>Intellivox 180 Series</v>
          </cell>
          <cell r="D1232" t="str">
            <v>IVX-587040</v>
          </cell>
          <cell r="E1232" t="str">
            <v>JBL053</v>
          </cell>
          <cell r="F1232" t="str">
            <v>YES</v>
          </cell>
          <cell r="H1232" t="str">
            <v>Intellivox-DSX180, Amp@Bottom</v>
          </cell>
          <cell r="I1232" t="str">
            <v>Intellivox-DSX180, Amp@Bottom.  Made to Order Call for availability</v>
          </cell>
          <cell r="J1232">
            <v>10630</v>
          </cell>
          <cell r="K1232">
            <v>10630</v>
          </cell>
          <cell r="L1232">
            <v>6375.33</v>
          </cell>
          <cell r="P1232">
            <v>691991012020</v>
          </cell>
          <cell r="V1232" t="str">
            <v>HU</v>
          </cell>
          <cell r="Y1232">
            <v>318</v>
          </cell>
        </row>
        <row r="1233">
          <cell r="A1233" t="str">
            <v>IVX-587060</v>
          </cell>
          <cell r="B1233" t="str">
            <v>JBL</v>
          </cell>
          <cell r="C1233" t="str">
            <v>Intellivox 280 Series Loudspeakers</v>
          </cell>
          <cell r="D1233" t="str">
            <v>IVX-587060</v>
          </cell>
          <cell r="E1233" t="str">
            <v>JBL053</v>
          </cell>
          <cell r="F1233" t="str">
            <v>YES</v>
          </cell>
          <cell r="H1233" t="str">
            <v>Intellivox-DS280, Amp@Bottom</v>
          </cell>
          <cell r="I1233" t="str">
            <v>Intellivox-DS280, Amp@Bottom.  Made to Order Call for availability</v>
          </cell>
          <cell r="J1233">
            <v>14140</v>
          </cell>
          <cell r="K1233">
            <v>14140</v>
          </cell>
          <cell r="L1233">
            <v>8480.9699999999993</v>
          </cell>
          <cell r="P1233">
            <v>691991035944</v>
          </cell>
          <cell r="V1233" t="str">
            <v>HU</v>
          </cell>
          <cell r="Y1233">
            <v>319</v>
          </cell>
        </row>
        <row r="1234">
          <cell r="A1234" t="str">
            <v>IVX-587061</v>
          </cell>
          <cell r="B1234" t="str">
            <v>JBL</v>
          </cell>
          <cell r="C1234" t="str">
            <v>Intellivox 280 Series Loudspeakers</v>
          </cell>
          <cell r="D1234" t="str">
            <v>IVX-587061</v>
          </cell>
          <cell r="E1234" t="str">
            <v>JBL053</v>
          </cell>
          <cell r="F1234" t="str">
            <v>YES</v>
          </cell>
          <cell r="H1234" t="str">
            <v>Intellivox-DS280, Amp@Top</v>
          </cell>
          <cell r="I1234" t="str">
            <v>Intellivox-DS280, Amp@Top.  Made to Order Call for availability</v>
          </cell>
          <cell r="J1234">
            <v>14145</v>
          </cell>
          <cell r="K1234">
            <v>14145</v>
          </cell>
          <cell r="L1234">
            <v>8484.92</v>
          </cell>
          <cell r="P1234">
            <v>691991035968</v>
          </cell>
          <cell r="V1234" t="str">
            <v>HU</v>
          </cell>
          <cell r="Y1234">
            <v>320</v>
          </cell>
        </row>
        <row r="1235">
          <cell r="A1235" t="str">
            <v>IVX-587041</v>
          </cell>
          <cell r="B1235" t="str">
            <v>JBL</v>
          </cell>
          <cell r="C1235" t="str">
            <v>Intellivox 180 Series</v>
          </cell>
          <cell r="D1235" t="str">
            <v>IVX-587041</v>
          </cell>
          <cell r="E1235" t="str">
            <v>JBL053</v>
          </cell>
          <cell r="F1235" t="str">
            <v>YES</v>
          </cell>
          <cell r="H1235" t="str">
            <v>Intellivox-DSX180, Amp@Top</v>
          </cell>
          <cell r="I1235" t="str">
            <v>Intellivox-DSX180, Amp@Top.  Made to Order Call for availability</v>
          </cell>
          <cell r="J1235">
            <v>10620</v>
          </cell>
          <cell r="K1235">
            <v>10620</v>
          </cell>
          <cell r="L1235">
            <v>6368.72</v>
          </cell>
          <cell r="P1235">
            <v>691991012037</v>
          </cell>
          <cell r="V1235" t="str">
            <v>HU</v>
          </cell>
          <cell r="Y1235">
            <v>321</v>
          </cell>
        </row>
        <row r="1236">
          <cell r="A1236" t="str">
            <v>IVX-587120</v>
          </cell>
          <cell r="B1236" t="str">
            <v>JBL</v>
          </cell>
          <cell r="C1236" t="str">
            <v>Intellivox 430 Series</v>
          </cell>
          <cell r="D1236" t="str">
            <v>IVX-587120</v>
          </cell>
          <cell r="E1236" t="str">
            <v>JBL053</v>
          </cell>
          <cell r="F1236" t="str">
            <v>YES</v>
          </cell>
          <cell r="H1236" t="str">
            <v>Intellivox-DS430, Amp@Bottom</v>
          </cell>
          <cell r="I1236" t="str">
            <v>Intellivox-DS430, Amp@Bottom.  Made to Order Call for availability</v>
          </cell>
          <cell r="J1236">
            <v>24480</v>
          </cell>
          <cell r="K1236">
            <v>24480</v>
          </cell>
          <cell r="L1236">
            <v>14686.82</v>
          </cell>
          <cell r="V1236" t="str">
            <v>HU</v>
          </cell>
          <cell r="Y1236">
            <v>322</v>
          </cell>
        </row>
        <row r="1237">
          <cell r="A1237" t="str">
            <v>IVX-587121</v>
          </cell>
          <cell r="B1237" t="str">
            <v>JBL</v>
          </cell>
          <cell r="C1237" t="str">
            <v>Intellivox 430 Series</v>
          </cell>
          <cell r="D1237" t="str">
            <v>IVX-587121</v>
          </cell>
          <cell r="E1237" t="str">
            <v>JBL053</v>
          </cell>
          <cell r="F1237" t="str">
            <v>YES</v>
          </cell>
          <cell r="H1237" t="str">
            <v>Intellivox-DS430, Amp@Top</v>
          </cell>
          <cell r="I1237" t="str">
            <v>Intellivox-DS430, Amp@Top.  Made to Order Call for availability</v>
          </cell>
          <cell r="J1237">
            <v>26480</v>
          </cell>
          <cell r="K1237">
            <v>26480</v>
          </cell>
          <cell r="L1237">
            <v>15886.95</v>
          </cell>
          <cell r="V1237" t="str">
            <v>CN</v>
          </cell>
          <cell r="Y1237">
            <v>323</v>
          </cell>
        </row>
        <row r="1238">
          <cell r="A1238" t="str">
            <v>IVX-587140</v>
          </cell>
          <cell r="B1238" t="str">
            <v>JBL</v>
          </cell>
          <cell r="C1238" t="str">
            <v>Intellivox 430 Series</v>
          </cell>
          <cell r="D1238" t="str">
            <v>IVX-587140</v>
          </cell>
          <cell r="E1238" t="str">
            <v>JBL053</v>
          </cell>
          <cell r="F1238" t="str">
            <v>YES</v>
          </cell>
          <cell r="H1238" t="str">
            <v>Intellivox-DSX430, Amp@Bottom</v>
          </cell>
          <cell r="I1238" t="str">
            <v>Intellivox-DSX430, Amp@Bottom.  Made to Order Call for availability</v>
          </cell>
          <cell r="J1238">
            <v>24570</v>
          </cell>
          <cell r="K1238">
            <v>24570</v>
          </cell>
          <cell r="L1238">
            <v>14740.4</v>
          </cell>
          <cell r="V1238" t="str">
            <v>HU</v>
          </cell>
          <cell r="Y1238">
            <v>324</v>
          </cell>
        </row>
        <row r="1239">
          <cell r="A1239" t="str">
            <v>IVX-587141</v>
          </cell>
          <cell r="B1239" t="str">
            <v>JBL</v>
          </cell>
          <cell r="C1239" t="str">
            <v>Intellivox 430 Series</v>
          </cell>
          <cell r="D1239" t="str">
            <v>IVX-587141</v>
          </cell>
          <cell r="E1239" t="str">
            <v>JBL053</v>
          </cell>
          <cell r="F1239" t="str">
            <v>YES</v>
          </cell>
          <cell r="H1239" t="str">
            <v>Intellivox-DSX430, Amp@Top</v>
          </cell>
          <cell r="I1239" t="str">
            <v>Intellivox-DSX430, Amp@Top.  Made to Order Call for availability</v>
          </cell>
          <cell r="J1239">
            <v>24630</v>
          </cell>
          <cell r="K1239">
            <v>24630</v>
          </cell>
          <cell r="L1239">
            <v>14774.53</v>
          </cell>
          <cell r="V1239" t="str">
            <v>HU</v>
          </cell>
          <cell r="Y1239">
            <v>325</v>
          </cell>
        </row>
        <row r="1240">
          <cell r="A1240" t="str">
            <v>IVX-587160</v>
          </cell>
          <cell r="B1240" t="str">
            <v>JBL</v>
          </cell>
          <cell r="C1240" t="str">
            <v>Intellivox 500 Series</v>
          </cell>
          <cell r="D1240" t="str">
            <v>IVX-587160</v>
          </cell>
          <cell r="E1240" t="str">
            <v>JBL053</v>
          </cell>
          <cell r="F1240" t="str">
            <v>YES</v>
          </cell>
          <cell r="H1240" t="str">
            <v>Intellivox-DS500, Amp@Bottom</v>
          </cell>
          <cell r="I1240" t="str">
            <v>Intellivox-DS500, Amp@Bottom.  Made to Order Call for availability</v>
          </cell>
          <cell r="J1240">
            <v>27820</v>
          </cell>
          <cell r="K1240">
            <v>27820</v>
          </cell>
          <cell r="L1240">
            <v>16691.169999999998</v>
          </cell>
          <cell r="V1240" t="str">
            <v>HU</v>
          </cell>
          <cell r="Y1240">
            <v>326</v>
          </cell>
        </row>
        <row r="1241">
          <cell r="A1241" t="str">
            <v>IVX-587161</v>
          </cell>
          <cell r="B1241" t="str">
            <v>JBL</v>
          </cell>
          <cell r="C1241" t="str">
            <v>Intellivox 500 Series</v>
          </cell>
          <cell r="D1241" t="str">
            <v>IVX-587161</v>
          </cell>
          <cell r="E1241" t="str">
            <v>JBL053</v>
          </cell>
          <cell r="F1241" t="str">
            <v>YES</v>
          </cell>
          <cell r="H1241" t="str">
            <v>Intellivox-DS500, Amp@Top</v>
          </cell>
          <cell r="I1241" t="str">
            <v>Intellivox-DS500, Amp@Top.  Made to Order Call for availability</v>
          </cell>
          <cell r="J1241">
            <v>27800</v>
          </cell>
          <cell r="K1241">
            <v>27800</v>
          </cell>
          <cell r="L1241">
            <v>16679.439999999999</v>
          </cell>
          <cell r="V1241" t="str">
            <v>HU</v>
          </cell>
          <cell r="Y1241">
            <v>327</v>
          </cell>
        </row>
        <row r="1242">
          <cell r="A1242" t="str">
            <v>IVX-587180</v>
          </cell>
          <cell r="B1242" t="str">
            <v>JBL</v>
          </cell>
          <cell r="C1242" t="str">
            <v>Intellivox 500 Series</v>
          </cell>
          <cell r="D1242" t="str">
            <v>IVX-587180</v>
          </cell>
          <cell r="E1242" t="str">
            <v>JBL053</v>
          </cell>
          <cell r="F1242" t="str">
            <v>YES</v>
          </cell>
          <cell r="H1242" t="str">
            <v>Intellivox-DSX500, Amp@Bottom</v>
          </cell>
          <cell r="I1242" t="str">
            <v>Intellivox-DSX500, Amp@Bottom.  Made to Order Call for availability</v>
          </cell>
          <cell r="J1242">
            <v>27910</v>
          </cell>
          <cell r="K1242">
            <v>27910</v>
          </cell>
          <cell r="L1242">
            <v>16745.8</v>
          </cell>
          <cell r="V1242" t="str">
            <v>HU</v>
          </cell>
          <cell r="Y1242">
            <v>328</v>
          </cell>
        </row>
        <row r="1243">
          <cell r="A1243" t="str">
            <v>IVX-587181</v>
          </cell>
          <cell r="B1243" t="str">
            <v>JBL</v>
          </cell>
          <cell r="C1243" t="str">
            <v>Intellivox 500 Series</v>
          </cell>
          <cell r="D1243" t="str">
            <v>IVX-587181</v>
          </cell>
          <cell r="E1243" t="str">
            <v>JBL053</v>
          </cell>
          <cell r="F1243" t="str">
            <v>YES</v>
          </cell>
          <cell r="H1243" t="str">
            <v>Intellivox-DSX500, Amp@Top</v>
          </cell>
          <cell r="I1243" t="str">
            <v>Intellivox-DSX500, Amp@Top.  Made to Order Call for availability</v>
          </cell>
          <cell r="J1243">
            <v>27925</v>
          </cell>
          <cell r="K1243">
            <v>27925</v>
          </cell>
          <cell r="L1243">
            <v>16752.12</v>
          </cell>
          <cell r="V1243" t="str">
            <v>HU</v>
          </cell>
          <cell r="Y1243">
            <v>329</v>
          </cell>
        </row>
        <row r="1244">
          <cell r="A1244" t="str">
            <v>IVX-587300</v>
          </cell>
          <cell r="B1244" t="str">
            <v>JBL</v>
          </cell>
          <cell r="C1244" t="str">
            <v>Intellivox 380 Series</v>
          </cell>
          <cell r="D1244" t="str">
            <v>IVX-587300</v>
          </cell>
          <cell r="E1244" t="str">
            <v>JBL053</v>
          </cell>
          <cell r="F1244" t="str">
            <v>YES</v>
          </cell>
          <cell r="H1244" t="str">
            <v>Intellivox-DS380, Amp@Bottom</v>
          </cell>
          <cell r="I1244" t="str">
            <v>Intellivox-DS380, Amp@Bottom.  Made to Order Call for availability</v>
          </cell>
          <cell r="J1244">
            <v>20280</v>
          </cell>
          <cell r="K1244">
            <v>20280</v>
          </cell>
          <cell r="L1244">
            <v>12167.59</v>
          </cell>
          <cell r="V1244" t="str">
            <v>HU</v>
          </cell>
          <cell r="Y1244">
            <v>330</v>
          </cell>
        </row>
        <row r="1245">
          <cell r="A1245" t="str">
            <v>IVX-587301</v>
          </cell>
          <cell r="B1245" t="str">
            <v>JBL</v>
          </cell>
          <cell r="C1245" t="str">
            <v>Intellivox 380 Series</v>
          </cell>
          <cell r="D1245" t="str">
            <v>IVX-587301</v>
          </cell>
          <cell r="E1245" t="str">
            <v>JBL053</v>
          </cell>
          <cell r="F1245" t="str">
            <v>YES</v>
          </cell>
          <cell r="H1245" t="str">
            <v>Intellivox-DS380, Amp@Top</v>
          </cell>
          <cell r="I1245" t="str">
            <v>Intellivox-DS380, Amp@Top.  Made to Order Call for availability</v>
          </cell>
          <cell r="J1245">
            <v>20275</v>
          </cell>
          <cell r="K1245">
            <v>20275</v>
          </cell>
          <cell r="L1245">
            <v>12163.23</v>
          </cell>
          <cell r="V1245" t="str">
            <v>HU</v>
          </cell>
          <cell r="Y1245">
            <v>331</v>
          </cell>
        </row>
        <row r="1246">
          <cell r="A1246" t="str">
            <v>IVX-587350</v>
          </cell>
          <cell r="B1246" t="str">
            <v>JBL</v>
          </cell>
          <cell r="C1246" t="str">
            <v>Intellivox 380 Series</v>
          </cell>
          <cell r="D1246" t="str">
            <v>IVX-587350</v>
          </cell>
          <cell r="E1246" t="str">
            <v>JBL053</v>
          </cell>
          <cell r="F1246" t="str">
            <v>YES</v>
          </cell>
          <cell r="H1246" t="str">
            <v>Intellivox-DSX380, Amp@Bottom</v>
          </cell>
          <cell r="I1246" t="str">
            <v>Intellivox-DSX380, Amp@Bottom.  Made to Order Call for availability</v>
          </cell>
          <cell r="J1246">
            <v>19655</v>
          </cell>
          <cell r="K1246">
            <v>19655</v>
          </cell>
          <cell r="L1246">
            <v>11792.92</v>
          </cell>
          <cell r="P1246">
            <v>691991012068</v>
          </cell>
          <cell r="R1246">
            <v>425</v>
          </cell>
          <cell r="S1246">
            <v>185</v>
          </cell>
          <cell r="T1246">
            <v>6.5</v>
          </cell>
          <cell r="U1246">
            <v>10</v>
          </cell>
          <cell r="V1246" t="str">
            <v>HU</v>
          </cell>
          <cell r="Y1246">
            <v>332</v>
          </cell>
        </row>
        <row r="1247">
          <cell r="A1247" t="str">
            <v>IVX-587351</v>
          </cell>
          <cell r="B1247" t="str">
            <v>JBL</v>
          </cell>
          <cell r="C1247" t="str">
            <v>Intellivox 380 Series</v>
          </cell>
          <cell r="D1247" t="str">
            <v>IVX-587351</v>
          </cell>
          <cell r="E1247" t="str">
            <v>JBL053</v>
          </cell>
          <cell r="F1247" t="str">
            <v>YES</v>
          </cell>
          <cell r="H1247" t="str">
            <v>Intellivox-DSX380, Amp@Top</v>
          </cell>
          <cell r="I1247" t="str">
            <v>Intellivox-DSX380, Amp@Top.  Made to Order Call for availability</v>
          </cell>
          <cell r="J1247">
            <v>20335</v>
          </cell>
          <cell r="K1247">
            <v>20335</v>
          </cell>
          <cell r="L1247">
            <v>12199.86</v>
          </cell>
          <cell r="P1247">
            <v>691991012075</v>
          </cell>
          <cell r="V1247" t="str">
            <v>HU</v>
          </cell>
          <cell r="Y1247">
            <v>333</v>
          </cell>
        </row>
        <row r="1248">
          <cell r="A1248" t="str">
            <v>HP HIGH-POWER</v>
          </cell>
          <cell r="B1248" t="str">
            <v>JBL</v>
          </cell>
          <cell r="I1248" t="str">
            <v>.  Made to Order Call for availability</v>
          </cell>
          <cell r="Y1248">
            <v>334</v>
          </cell>
        </row>
        <row r="1249">
          <cell r="A1249" t="str">
            <v>IVX-587480</v>
          </cell>
          <cell r="B1249" t="str">
            <v>JBL</v>
          </cell>
          <cell r="C1249" t="str">
            <v>Intellivox 280HD Series Loudspeakers</v>
          </cell>
          <cell r="D1249" t="str">
            <v>IVX-587480</v>
          </cell>
          <cell r="E1249" t="str">
            <v>JBL053</v>
          </cell>
          <cell r="F1249" t="str">
            <v>YES</v>
          </cell>
          <cell r="H1249" t="str">
            <v>Intellivox-DSX280HD, Amp@Bottom</v>
          </cell>
          <cell r="I1249" t="str">
            <v>Intellivox-DSX280HD, Amp@Bottom.  Made to Order Call for availability</v>
          </cell>
          <cell r="J1249">
            <v>14500</v>
          </cell>
          <cell r="K1249">
            <v>14500</v>
          </cell>
          <cell r="L1249">
            <v>8698.02</v>
          </cell>
          <cell r="V1249" t="str">
            <v>HU</v>
          </cell>
          <cell r="Y1249">
            <v>335</v>
          </cell>
        </row>
        <row r="1250">
          <cell r="A1250" t="str">
            <v>IVX-587481</v>
          </cell>
          <cell r="B1250" t="str">
            <v>JBL</v>
          </cell>
          <cell r="C1250" t="str">
            <v>Intellivox 280HD Series Loudspeakers</v>
          </cell>
          <cell r="D1250" t="str">
            <v>IVX-587481</v>
          </cell>
          <cell r="E1250" t="str">
            <v>JBL053</v>
          </cell>
          <cell r="F1250" t="str">
            <v>YES</v>
          </cell>
          <cell r="H1250" t="str">
            <v>Intellivox-DSX280HD, Amp@Top</v>
          </cell>
          <cell r="I1250" t="str">
            <v>Intellivox-DSX280HD, Amp@Top.  Made to Order Call for availability</v>
          </cell>
          <cell r="J1250">
            <v>14550</v>
          </cell>
          <cell r="K1250">
            <v>14550</v>
          </cell>
          <cell r="L1250">
            <v>8728.82</v>
          </cell>
          <cell r="V1250" t="str">
            <v>HU</v>
          </cell>
          <cell r="Y1250">
            <v>336</v>
          </cell>
        </row>
        <row r="1251">
          <cell r="A1251" t="str">
            <v>IVX-587870</v>
          </cell>
          <cell r="B1251" t="str">
            <v>JBL</v>
          </cell>
          <cell r="C1251" t="str">
            <v>Intellivox High Power</v>
          </cell>
          <cell r="D1251" t="str">
            <v>IVX-587870</v>
          </cell>
          <cell r="E1251" t="str">
            <v>JBL053</v>
          </cell>
          <cell r="F1251" t="str">
            <v>YES</v>
          </cell>
          <cell r="H1251" t="str">
            <v>Intellivox-HP-DS170, High Power</v>
          </cell>
          <cell r="I1251" t="str">
            <v>Intellivox-HP-DS170, High Power.  Made to Order Call for availability</v>
          </cell>
          <cell r="J1251">
            <v>16740</v>
          </cell>
          <cell r="K1251">
            <v>16740</v>
          </cell>
          <cell r="L1251">
            <v>10041.25</v>
          </cell>
          <cell r="V1251" t="str">
            <v>HU</v>
          </cell>
          <cell r="Y1251">
            <v>337</v>
          </cell>
        </row>
        <row r="1252">
          <cell r="A1252" t="str">
            <v>IVX-587890</v>
          </cell>
          <cell r="B1252" t="str">
            <v>JBL</v>
          </cell>
          <cell r="C1252" t="str">
            <v>Intellivox High Power</v>
          </cell>
          <cell r="D1252" t="str">
            <v>IVX-587890</v>
          </cell>
          <cell r="E1252" t="str">
            <v>JBL053</v>
          </cell>
          <cell r="F1252" t="str">
            <v>YES</v>
          </cell>
          <cell r="H1252" t="str">
            <v>Intellivox-HP-DS370, High Power</v>
          </cell>
          <cell r="I1252" t="str">
            <v>Intellivox-HP-DS370, High Power.  Made to Order Call for availability</v>
          </cell>
          <cell r="J1252">
            <v>34765</v>
          </cell>
          <cell r="K1252">
            <v>34765</v>
          </cell>
          <cell r="L1252">
            <v>20857.919999999998</v>
          </cell>
          <cell r="P1252">
            <v>691991012099</v>
          </cell>
          <cell r="V1252" t="str">
            <v>HU</v>
          </cell>
          <cell r="Y1252">
            <v>338</v>
          </cell>
        </row>
        <row r="1253">
          <cell r="A1253" t="str">
            <v>IVX-802000</v>
          </cell>
          <cell r="B1253" t="str">
            <v>JBL</v>
          </cell>
          <cell r="C1253" t="str">
            <v>Intellivox and IntelliDisc Accessories</v>
          </cell>
          <cell r="D1253" t="str">
            <v>IVX-802000</v>
          </cell>
          <cell r="E1253" t="str">
            <v>JBL053</v>
          </cell>
          <cell r="F1253" t="str">
            <v>YES</v>
          </cell>
          <cell r="H1253" t="str">
            <v>Intellivox Hinge Bracket 90°, RAL9010</v>
          </cell>
          <cell r="I1253" t="str">
            <v>Intellivox Hinge Bracket 90°, RAL9010.  Made to Order Call for availability</v>
          </cell>
          <cell r="J1253">
            <v>135</v>
          </cell>
          <cell r="K1253">
            <v>135</v>
          </cell>
          <cell r="L1253">
            <v>80.13</v>
          </cell>
          <cell r="P1253">
            <v>691991012105</v>
          </cell>
          <cell r="R1253">
            <v>2</v>
          </cell>
          <cell r="S1253">
            <v>9</v>
          </cell>
          <cell r="T1253">
            <v>7</v>
          </cell>
          <cell r="U1253">
            <v>2</v>
          </cell>
          <cell r="V1253" t="str">
            <v>HU</v>
          </cell>
          <cell r="Y1253">
            <v>339</v>
          </cell>
        </row>
        <row r="1254">
          <cell r="A1254" t="str">
            <v>IVX-802105</v>
          </cell>
          <cell r="B1254" t="str">
            <v>JBL</v>
          </cell>
          <cell r="C1254" t="str">
            <v>Intellivox Accessories</v>
          </cell>
          <cell r="D1254" t="str">
            <v>IVX-802105</v>
          </cell>
          <cell r="F1254" t="str">
            <v>YES</v>
          </cell>
          <cell r="H1254" t="str">
            <v>Intellivox Cable entry cover box 2x M16, Inc. fasteners, RAL9010</v>
          </cell>
          <cell r="I1254" t="str">
            <v>Intellivox Cable entry cover box 2x M16, Inc. fasteners, RAL9010.  Made to Order Call for availability</v>
          </cell>
          <cell r="J1254">
            <v>377</v>
          </cell>
          <cell r="K1254">
            <v>314</v>
          </cell>
          <cell r="L1254">
            <v>187.25</v>
          </cell>
          <cell r="P1254">
            <v>691991012136</v>
          </cell>
          <cell r="R1254">
            <v>2</v>
          </cell>
          <cell r="S1254">
            <v>5</v>
          </cell>
          <cell r="T1254">
            <v>7</v>
          </cell>
          <cell r="U1254">
            <v>10</v>
          </cell>
          <cell r="V1254" t="str">
            <v>HU</v>
          </cell>
          <cell r="Y1254">
            <v>340</v>
          </cell>
        </row>
        <row r="1255">
          <cell r="A1255" t="str">
            <v>IVX-802110</v>
          </cell>
          <cell r="B1255" t="str">
            <v>JBL</v>
          </cell>
          <cell r="C1255" t="str">
            <v>Intellivox Accessories</v>
          </cell>
          <cell r="D1255" t="str">
            <v>IVX-802110</v>
          </cell>
          <cell r="E1255" t="str">
            <v>JBL053</v>
          </cell>
          <cell r="F1255" t="str">
            <v>YES</v>
          </cell>
          <cell r="H1255" t="str">
            <v>Intellivox Cable entry cover plate 2x PG13.5, Inc. fasteners, RAL9010</v>
          </cell>
          <cell r="I1255" t="str">
            <v>Intellivox Cable entry cover plate 2x PG13.5, Inc. fasteners, RAL9010.  Made to Order Call for availability</v>
          </cell>
          <cell r="J1255">
            <v>75</v>
          </cell>
          <cell r="K1255">
            <v>75</v>
          </cell>
          <cell r="L1255">
            <v>42.493000000000009</v>
          </cell>
          <cell r="P1255">
            <v>691991012143</v>
          </cell>
          <cell r="V1255" t="str">
            <v>CN</v>
          </cell>
          <cell r="Y1255">
            <v>341</v>
          </cell>
        </row>
        <row r="1256">
          <cell r="A1256" t="str">
            <v>IVX-802120</v>
          </cell>
          <cell r="B1256" t="str">
            <v>JBL</v>
          </cell>
          <cell r="C1256" t="str">
            <v>Intellivox Accessories</v>
          </cell>
          <cell r="D1256" t="str">
            <v>IVX-802120</v>
          </cell>
          <cell r="F1256" t="str">
            <v>YES</v>
          </cell>
          <cell r="H1256" t="str">
            <v>Intellivox Cable entry cover box 6x XLR, pre-assembled, RAL9010</v>
          </cell>
          <cell r="I1256" t="str">
            <v>Intellivox Cable entry cover box 6x XLR, pre-assembled, RAL9010.  Made to Order Call for availability</v>
          </cell>
          <cell r="J1256">
            <v>1463</v>
          </cell>
          <cell r="K1256">
            <v>1219</v>
          </cell>
          <cell r="L1256">
            <v>729.24</v>
          </cell>
          <cell r="P1256">
            <v>691991012150</v>
          </cell>
          <cell r="R1256">
            <v>15</v>
          </cell>
          <cell r="S1256">
            <v>9.5</v>
          </cell>
          <cell r="T1256">
            <v>45.5</v>
          </cell>
          <cell r="U1256">
            <v>9.5</v>
          </cell>
          <cell r="V1256" t="str">
            <v>HU</v>
          </cell>
          <cell r="Y1256">
            <v>342</v>
          </cell>
        </row>
        <row r="1257">
          <cell r="A1257" t="str">
            <v>IVX-802225</v>
          </cell>
          <cell r="B1257" t="str">
            <v>JBL</v>
          </cell>
          <cell r="C1257" t="str">
            <v>Intellivox and IntelliDisc Accessories</v>
          </cell>
          <cell r="D1257" t="str">
            <v>IVX-802225</v>
          </cell>
          <cell r="E1257" t="str">
            <v>JBL053</v>
          </cell>
          <cell r="F1257" t="str">
            <v>YES</v>
          </cell>
          <cell r="H1257" t="str">
            <v>Intellivox Wall Bracket 25mm, Set (2 pcs) Inc. fasteners, RAL9010</v>
          </cell>
          <cell r="I1257" t="str">
            <v>Intellivox Wall Bracket 25mm, Set (2 pcs) Inc. fasteners, RAL9010.  Made to Order Call for availability</v>
          </cell>
          <cell r="J1257">
            <v>129</v>
          </cell>
          <cell r="K1257">
            <v>129</v>
          </cell>
          <cell r="L1257">
            <v>72.061000000000007</v>
          </cell>
          <cell r="P1257">
            <v>691991012167</v>
          </cell>
          <cell r="V1257" t="str">
            <v>CN</v>
          </cell>
          <cell r="Y1257">
            <v>343</v>
          </cell>
        </row>
        <row r="1258">
          <cell r="A1258" t="str">
            <v>IVX-802226</v>
          </cell>
          <cell r="B1258" t="str">
            <v>JBL</v>
          </cell>
          <cell r="C1258" t="str">
            <v>Intellivox and IntelliDisc Accessories</v>
          </cell>
          <cell r="D1258" t="str">
            <v>IVX-802226</v>
          </cell>
          <cell r="E1258" t="str">
            <v>JBL053</v>
          </cell>
          <cell r="F1258" t="str">
            <v>YES</v>
          </cell>
          <cell r="H1258" t="str">
            <v>Intellivox Wall Bracket 25mm, Set (3 pcs) Inc. fasteners, RAL9010</v>
          </cell>
          <cell r="I1258" t="str">
            <v>Intellivox Wall Bracket 25mm, Set (3 pcs) Inc. fasteners, RAL9010.  Made to Order Call for availability</v>
          </cell>
          <cell r="J1258">
            <v>179</v>
          </cell>
          <cell r="K1258">
            <v>179</v>
          </cell>
          <cell r="L1258">
            <v>101.97000000000001</v>
          </cell>
          <cell r="P1258">
            <v>691991012174</v>
          </cell>
          <cell r="R1258">
            <v>2</v>
          </cell>
          <cell r="S1258">
            <v>5</v>
          </cell>
          <cell r="T1258">
            <v>7</v>
          </cell>
          <cell r="U1258">
            <v>10</v>
          </cell>
          <cell r="V1258" t="str">
            <v>CN</v>
          </cell>
          <cell r="Y1258">
            <v>344</v>
          </cell>
        </row>
        <row r="1259">
          <cell r="A1259" t="str">
            <v>IVX-802227</v>
          </cell>
          <cell r="B1259" t="str">
            <v>JBL</v>
          </cell>
          <cell r="C1259" t="str">
            <v>Intellivox and IntelliDisc Accessories</v>
          </cell>
          <cell r="D1259" t="str">
            <v>IVX-802227</v>
          </cell>
          <cell r="F1259" t="str">
            <v>YES</v>
          </cell>
          <cell r="H1259" t="str">
            <v>Intellivox Wall Bracket 25mm, Set (2 pcs) Inc. fasteners, RAL9007</v>
          </cell>
          <cell r="I1259" t="str">
            <v>Intellivox Wall Bracket 25mm, Set (2 pcs) Inc. fasteners, RAL9007.  Made to Order Call for availability</v>
          </cell>
          <cell r="J1259">
            <v>135</v>
          </cell>
          <cell r="K1259">
            <v>135</v>
          </cell>
          <cell r="L1259">
            <v>75.801000000000002</v>
          </cell>
          <cell r="V1259" t="str">
            <v>CN</v>
          </cell>
          <cell r="Y1259">
            <v>345</v>
          </cell>
        </row>
        <row r="1260">
          <cell r="A1260" t="str">
            <v>IVX-802235</v>
          </cell>
          <cell r="B1260" t="str">
            <v>JBL</v>
          </cell>
          <cell r="C1260" t="str">
            <v>Intellivox and IntelliDisc Accessories</v>
          </cell>
          <cell r="D1260" t="str">
            <v>IVX-802235</v>
          </cell>
          <cell r="F1260" t="str">
            <v>YES</v>
          </cell>
          <cell r="H1260" t="str">
            <v>Intellivox Wall Bracket 35mm, Set (2 pcs) Inc. fasteners, RAL9010</v>
          </cell>
          <cell r="I1260" t="str">
            <v>Intellivox Wall Bracket 35mm, Set (2 pcs) Inc. fasteners, RAL9010.  Made to Order Call for availability</v>
          </cell>
          <cell r="J1260">
            <v>120</v>
          </cell>
          <cell r="K1260">
            <v>120</v>
          </cell>
          <cell r="L1260">
            <v>71.12</v>
          </cell>
          <cell r="R1260">
            <v>2</v>
          </cell>
          <cell r="S1260">
            <v>2</v>
          </cell>
          <cell r="T1260">
            <v>7</v>
          </cell>
          <cell r="U1260">
            <v>9</v>
          </cell>
          <cell r="V1260" t="str">
            <v>HU</v>
          </cell>
          <cell r="Y1260">
            <v>346</v>
          </cell>
        </row>
        <row r="1261">
          <cell r="A1261" t="str">
            <v>IVX-802261</v>
          </cell>
          <cell r="B1261" t="str">
            <v>JBL</v>
          </cell>
          <cell r="C1261" t="str">
            <v>Intellivox and IntelliDisc Accessories</v>
          </cell>
          <cell r="D1261" t="str">
            <v>IVX-802261</v>
          </cell>
          <cell r="F1261" t="str">
            <v>YES</v>
          </cell>
          <cell r="H1261" t="str">
            <v>Intellivox Wall Bracket 60mm, Set (3 pcs) Inc. fasteners, RAL9010</v>
          </cell>
          <cell r="I1261" t="str">
            <v>Intellivox Wall Bracket 60mm, Set (3 pcs) Inc. fasteners, RAL9010.  Made to Order Call for availability</v>
          </cell>
          <cell r="J1261">
            <v>214</v>
          </cell>
          <cell r="K1261">
            <v>178</v>
          </cell>
          <cell r="L1261">
            <v>105.68</v>
          </cell>
          <cell r="P1261">
            <v>691991012181</v>
          </cell>
          <cell r="R1261">
            <v>3</v>
          </cell>
          <cell r="S1261">
            <v>5</v>
          </cell>
          <cell r="T1261">
            <v>7</v>
          </cell>
          <cell r="U1261">
            <v>10</v>
          </cell>
          <cell r="V1261" t="str">
            <v>HU</v>
          </cell>
          <cell r="Y1261">
            <v>347</v>
          </cell>
        </row>
        <row r="1262">
          <cell r="A1262" t="str">
            <v>IVX-806602</v>
          </cell>
          <cell r="B1262" t="str">
            <v>JBL</v>
          </cell>
          <cell r="C1262" t="str">
            <v>Intellivox and IntelliDisc Accessories</v>
          </cell>
          <cell r="D1262" t="str">
            <v>IVX-806602</v>
          </cell>
          <cell r="E1262" t="str">
            <v>JBL053</v>
          </cell>
          <cell r="F1262" t="str">
            <v>YES</v>
          </cell>
          <cell r="H1262" t="str">
            <v>Set of Hinges (yellow passivated) for Ivx DC/DS115/180/280</v>
          </cell>
          <cell r="I1262" t="str">
            <v>Set of Hinges (yellow passivated) for Ivx DC/DS115/180/280.  Made to Order Call for availability</v>
          </cell>
          <cell r="J1262">
            <v>160</v>
          </cell>
          <cell r="K1262">
            <v>160</v>
          </cell>
          <cell r="L1262">
            <v>95.062000000000012</v>
          </cell>
          <cell r="P1262">
            <v>691991012198</v>
          </cell>
          <cell r="V1262" t="str">
            <v>CN</v>
          </cell>
          <cell r="Y1262">
            <v>348</v>
          </cell>
        </row>
        <row r="1263">
          <cell r="A1263" t="str">
            <v>IVX-806608</v>
          </cell>
          <cell r="B1263" t="str">
            <v>JBL</v>
          </cell>
          <cell r="C1263" t="str">
            <v>Intellivox and IntelliDisc Accessories</v>
          </cell>
          <cell r="D1263" t="str">
            <v>IVX-806608</v>
          </cell>
          <cell r="E1263" t="str">
            <v>JBL053</v>
          </cell>
          <cell r="F1263" t="str">
            <v>YES</v>
          </cell>
          <cell r="H1263" t="str">
            <v>Intellivox Swivel Wall Bracket 90°, RAL9010</v>
          </cell>
          <cell r="I1263" t="str">
            <v>Intellivox Swivel Wall Bracket 90°, RAL9010.  Made to Order Call for availability</v>
          </cell>
          <cell r="J1263">
            <v>220</v>
          </cell>
          <cell r="K1263">
            <v>220</v>
          </cell>
          <cell r="L1263">
            <v>127.58</v>
          </cell>
          <cell r="P1263">
            <v>691991012204</v>
          </cell>
          <cell r="R1263">
            <v>3</v>
          </cell>
          <cell r="S1263">
            <v>10</v>
          </cell>
          <cell r="T1263">
            <v>7</v>
          </cell>
          <cell r="U1263">
            <v>5</v>
          </cell>
          <cell r="V1263" t="str">
            <v>HU</v>
          </cell>
          <cell r="Y1263">
            <v>349</v>
          </cell>
        </row>
        <row r="1264">
          <cell r="A1264" t="str">
            <v>IVX-806618</v>
          </cell>
          <cell r="B1264" t="str">
            <v>JBL</v>
          </cell>
          <cell r="C1264" t="str">
            <v>Intellivox and IntelliDisc Accessories</v>
          </cell>
          <cell r="D1264" t="str">
            <v>IVX-806618</v>
          </cell>
          <cell r="E1264" t="str">
            <v>JBL053</v>
          </cell>
          <cell r="F1264" t="str">
            <v>YES</v>
          </cell>
          <cell r="H1264" t="str">
            <v>Intellivox Swivel Wall Bracket  45°, RAL9010</v>
          </cell>
          <cell r="I1264" t="str">
            <v>Intellivox Swivel Wall Bracket  45°, RAL9010.  Made to Order Call for availability</v>
          </cell>
          <cell r="J1264">
            <v>180</v>
          </cell>
          <cell r="K1264">
            <v>180</v>
          </cell>
          <cell r="L1264">
            <v>107.22</v>
          </cell>
          <cell r="P1264">
            <v>691991012211</v>
          </cell>
          <cell r="R1264">
            <v>3</v>
          </cell>
          <cell r="S1264">
            <v>10</v>
          </cell>
          <cell r="T1264">
            <v>7</v>
          </cell>
          <cell r="U1264">
            <v>5</v>
          </cell>
          <cell r="V1264" t="str">
            <v>HU</v>
          </cell>
          <cell r="Y1264">
            <v>350</v>
          </cell>
        </row>
        <row r="1265">
          <cell r="A1265" t="str">
            <v>IVX-806668</v>
          </cell>
          <cell r="B1265" t="str">
            <v>JBL</v>
          </cell>
          <cell r="C1265" t="str">
            <v>Intellivox and IntelliDisc Accessories</v>
          </cell>
          <cell r="D1265" t="str">
            <v>IVX-806668</v>
          </cell>
          <cell r="E1265" t="str">
            <v>JBL053</v>
          </cell>
          <cell r="F1265" t="str">
            <v>YES</v>
          </cell>
          <cell r="H1265" t="str">
            <v>Intellivox Swivel Wall Bracket 90°, RAL9007</v>
          </cell>
          <cell r="I1265" t="str">
            <v>Intellivox Swivel Wall Bracket 90°, RAL9007.  Made to Order Call for availability</v>
          </cell>
          <cell r="J1265">
            <v>190</v>
          </cell>
          <cell r="K1265">
            <v>190</v>
          </cell>
          <cell r="L1265">
            <v>112.84900000000002</v>
          </cell>
          <cell r="V1265" t="str">
            <v>CN</v>
          </cell>
          <cell r="Y1265">
            <v>351</v>
          </cell>
        </row>
        <row r="1266">
          <cell r="A1266" t="str">
            <v>DUR386612</v>
          </cell>
          <cell r="B1266" t="str">
            <v>JBL</v>
          </cell>
          <cell r="C1266" t="str">
            <v>Intellivox and IntelliDisc Accessories</v>
          </cell>
          <cell r="D1266" t="str">
            <v>DUR386612</v>
          </cell>
          <cell r="E1266" t="str">
            <v>JBL045</v>
          </cell>
          <cell r="H1266" t="str">
            <v>Universal Programming Set for AXYS and Intellivox</v>
          </cell>
          <cell r="I1266" t="str">
            <v>PROGRAM SET UNIVERSAL USB.</v>
          </cell>
          <cell r="J1266">
            <v>885</v>
          </cell>
          <cell r="K1266">
            <v>885</v>
          </cell>
          <cell r="L1266">
            <v>528.45000000000005</v>
          </cell>
          <cell r="V1266" t="str">
            <v>HU</v>
          </cell>
          <cell r="Y1266">
            <v>352</v>
          </cell>
        </row>
        <row r="1267">
          <cell r="A1267" t="str">
            <v>POINT SOURCE:
AWC All-Weather Compact</v>
          </cell>
          <cell r="B1267" t="str">
            <v>JBL</v>
          </cell>
          <cell r="V1267" t="str">
            <v>CN</v>
          </cell>
          <cell r="W1267" t="str">
            <v>Non Compliant</v>
          </cell>
          <cell r="Y1267">
            <v>353</v>
          </cell>
        </row>
        <row r="1268">
          <cell r="A1268" t="str">
            <v>AWC62</v>
          </cell>
          <cell r="B1268" t="str">
            <v>JBL</v>
          </cell>
          <cell r="C1268" t="str">
            <v>Surface-Mount Speaker</v>
          </cell>
          <cell r="D1268" t="str">
            <v>AWC62</v>
          </cell>
          <cell r="E1268" t="str">
            <v>JBL018</v>
          </cell>
          <cell r="H1268" t="str">
            <v>6.5" COMPACT ALL-WEATHER LOUDSPEAKER, LT GREY</v>
          </cell>
          <cell r="I1268" t="str">
            <v>AWC62 in Light Grey.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68">
            <v>475</v>
          </cell>
          <cell r="K1268">
            <v>475</v>
          </cell>
          <cell r="L1268">
            <v>351.47</v>
          </cell>
          <cell r="P1268">
            <v>691991006012</v>
          </cell>
          <cell r="R1268">
            <v>20</v>
          </cell>
          <cell r="S1268">
            <v>14</v>
          </cell>
          <cell r="T1268">
            <v>14.5</v>
          </cell>
          <cell r="U1268">
            <v>14.5</v>
          </cell>
          <cell r="V1268" t="str">
            <v>CN</v>
          </cell>
          <cell r="W1268" t="str">
            <v>Non Compliant</v>
          </cell>
          <cell r="X1268" t="str">
            <v>http://www.jblpro.com/www/products/installed-sound/aw-awc-all-weather/awc62</v>
          </cell>
          <cell r="Y1268">
            <v>354</v>
          </cell>
        </row>
        <row r="1269">
          <cell r="A1269" t="str">
            <v>AWC62-BK</v>
          </cell>
          <cell r="B1269" t="str">
            <v>JBL</v>
          </cell>
          <cell r="C1269" t="str">
            <v>Surface-Mount Speaker</v>
          </cell>
          <cell r="D1269" t="str">
            <v>AWC62-BK</v>
          </cell>
          <cell r="E1269" t="str">
            <v>JBL018</v>
          </cell>
          <cell r="H1269" t="str">
            <v>6.5" COMPACT ALL-WEATHER LOUDSPEAKER, BLK</v>
          </cell>
          <cell r="I1269" t="str">
            <v>AWC62 in Black. All-Weather Compact 2-Way Coaxial Loudspeaker with Consistent 110° x 110° coverage, 6.5" (165mm) Kevlar-reinforced cone woofer and 1" (25mm) Compression driver, 175W Cont. Pink Noise (700W Peak) Power Handling (2hr), 70Hz - 18kHz Frequency Range, 120W 70V/100V multi-tap Transformer with 8Ω direct, 92dB Sensitivity, Overload Protection, IP-56 rated, U-Bracket included (Priced &amp; sold as each)</v>
          </cell>
          <cell r="J1269">
            <v>435</v>
          </cell>
          <cell r="K1269">
            <v>435</v>
          </cell>
          <cell r="L1269">
            <v>323.20999999999998</v>
          </cell>
          <cell r="P1269">
            <v>691991006029</v>
          </cell>
          <cell r="R1269">
            <v>5</v>
          </cell>
          <cell r="S1269">
            <v>12</v>
          </cell>
          <cell r="T1269">
            <v>12</v>
          </cell>
          <cell r="U1269">
            <v>14</v>
          </cell>
          <cell r="V1269" t="str">
            <v>CN</v>
          </cell>
          <cell r="W1269" t="str">
            <v>Non Compliant</v>
          </cell>
          <cell r="X1269" t="str">
            <v>http://www.jblpro.com/www/products/installed-sound/aw-awc-all-weather/awc62</v>
          </cell>
          <cell r="Y1269">
            <v>355</v>
          </cell>
        </row>
        <row r="1270">
          <cell r="A1270" t="str">
            <v>AWC82</v>
          </cell>
          <cell r="B1270" t="str">
            <v>JBL</v>
          </cell>
          <cell r="C1270" t="str">
            <v>Surface-Mount Speaker</v>
          </cell>
          <cell r="D1270" t="str">
            <v>AWC82</v>
          </cell>
          <cell r="E1270" t="str">
            <v>JBL018</v>
          </cell>
          <cell r="H1270" t="str">
            <v>8" COMPACT ALL-WEATHER LOUDSPEAKER, LT GREY</v>
          </cell>
          <cell r="I1270" t="str">
            <v>AWC82 in Light Grey.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70">
            <v>570</v>
          </cell>
          <cell r="K1270">
            <v>570</v>
          </cell>
          <cell r="L1270">
            <v>426.2</v>
          </cell>
          <cell r="P1270">
            <v>50036904179</v>
          </cell>
          <cell r="R1270">
            <v>29.9</v>
          </cell>
          <cell r="S1270">
            <v>16.5</v>
          </cell>
          <cell r="T1270">
            <v>15.5</v>
          </cell>
          <cell r="U1270">
            <v>16</v>
          </cell>
          <cell r="V1270" t="str">
            <v>CN</v>
          </cell>
          <cell r="W1270" t="str">
            <v>Non Compliant</v>
          </cell>
          <cell r="X1270" t="str">
            <v xml:space="preserve">http://www.jblpro.com/www/products/installed-sound/aw-awc-all-weather/awc82 </v>
          </cell>
          <cell r="Y1270">
            <v>356</v>
          </cell>
        </row>
        <row r="1271">
          <cell r="A1271" t="str">
            <v>AWC82-BK</v>
          </cell>
          <cell r="B1271" t="str">
            <v>JBL</v>
          </cell>
          <cell r="C1271" t="str">
            <v>Surface-Mount Speaker</v>
          </cell>
          <cell r="D1271" t="str">
            <v>AWC82-BK</v>
          </cell>
          <cell r="E1271" t="str">
            <v>JBL018</v>
          </cell>
          <cell r="H1271" t="str">
            <v>8" COMPACT ALL-WEATHER LOUDSPEAKER, BLK</v>
          </cell>
          <cell r="I1271" t="str">
            <v>AWC82 in Black. All-Weather Compact 2-Way Coaxial Loudspeaker with Consistent 120° x 120° coverage, 8" (200mm) Kevlar-reinforced cone woofer and 1" (25mm) Compression driver, 250W Cont. Pink Noise (1000W Peak) Power Handling (2hr), 80Hz - 20kHz Frequency Range, 200W 70V/100V multi-tap Transformer with 8Ω direct, 94dB Sensitivity, Overload Protection, IP-56 rated, U-Bracket included (Priced &amp; sold as each)</v>
          </cell>
          <cell r="J1271">
            <v>684</v>
          </cell>
          <cell r="K1271">
            <v>570</v>
          </cell>
          <cell r="L1271">
            <v>425.54</v>
          </cell>
          <cell r="P1271">
            <v>50036904186</v>
          </cell>
          <cell r="R1271">
            <v>29.85</v>
          </cell>
          <cell r="S1271">
            <v>15.5</v>
          </cell>
          <cell r="T1271">
            <v>16.5</v>
          </cell>
          <cell r="U1271">
            <v>16</v>
          </cell>
          <cell r="V1271" t="str">
            <v>CN</v>
          </cell>
          <cell r="W1271" t="str">
            <v>Non Compliant</v>
          </cell>
          <cell r="X1271" t="str">
            <v xml:space="preserve">http://www.jblpro.com/www/products/installed-sound/aw-awc-all-weather/awc82 </v>
          </cell>
          <cell r="Y1271">
            <v>357</v>
          </cell>
        </row>
        <row r="1272">
          <cell r="A1272" t="str">
            <v>AWC129</v>
          </cell>
          <cell r="B1272" t="str">
            <v>JBL</v>
          </cell>
          <cell r="C1272" t="str">
            <v>Surface-Mount Speaker</v>
          </cell>
          <cell r="D1272" t="str">
            <v>AWC129</v>
          </cell>
          <cell r="E1272" t="str">
            <v>JBL052</v>
          </cell>
          <cell r="H1272" t="str">
            <v>12" COMPACT ALL-WEATHER LOUDSPEAKER, LT GREY</v>
          </cell>
          <cell r="I1272" t="str">
            <v>AWC129 in Light Grey.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72">
            <v>1050</v>
          </cell>
          <cell r="K1272">
            <v>1050</v>
          </cell>
          <cell r="L1272">
            <v>782.57</v>
          </cell>
          <cell r="P1272">
            <v>50036904193</v>
          </cell>
          <cell r="R1272">
            <v>41</v>
          </cell>
          <cell r="S1272">
            <v>21</v>
          </cell>
          <cell r="T1272">
            <v>22</v>
          </cell>
          <cell r="U1272">
            <v>21</v>
          </cell>
          <cell r="V1272" t="str">
            <v>CN</v>
          </cell>
          <cell r="W1272" t="str">
            <v>Non Compliant</v>
          </cell>
          <cell r="X1272" t="str">
            <v>http://www.jblpro.com/www/products/installed-sound/aw-awc-all-weather/awc129</v>
          </cell>
          <cell r="Y1272">
            <v>358</v>
          </cell>
        </row>
        <row r="1273">
          <cell r="A1273" t="str">
            <v>AWC129-BK</v>
          </cell>
          <cell r="B1273" t="str">
            <v>JBL</v>
          </cell>
          <cell r="C1273" t="str">
            <v>Surface-Mount Speaker</v>
          </cell>
          <cell r="D1273" t="str">
            <v>AWC129-BK</v>
          </cell>
          <cell r="E1273" t="str">
            <v>JBL018</v>
          </cell>
          <cell r="H1273" t="str">
            <v>12" COMPACT ALL-WEATHER LOUDSPEAKER, BLK</v>
          </cell>
          <cell r="I1273" t="str">
            <v>AWC129 in Black. All-Weather Compact 2-Way Coaxial Loudspeaker with Consistent 90° x 90° coverage, 12" (300mm) Kevlar-reinforced cone woofer and 1" (25mm) Compression driver, 400W Cont. Pink Noise (1600W Peak) Power Handling (2hr), 55Hz - 20kHz Frequency Range, 200W 70V/100V multi-tap Transformer with 8Ω direct, 96dB Sensitivity, Overload Protection, IP-56 rated, U-Bracket included (Priced &amp; sold as each)</v>
          </cell>
          <cell r="J1273">
            <v>1050</v>
          </cell>
          <cell r="K1273">
            <v>1050</v>
          </cell>
          <cell r="L1273">
            <v>782.57</v>
          </cell>
          <cell r="P1273">
            <v>50036904209</v>
          </cell>
          <cell r="R1273">
            <v>46.75</v>
          </cell>
          <cell r="S1273">
            <v>23</v>
          </cell>
          <cell r="T1273">
            <v>21</v>
          </cell>
          <cell r="U1273">
            <v>21</v>
          </cell>
          <cell r="V1273" t="str">
            <v>CN</v>
          </cell>
          <cell r="W1273" t="str">
            <v>Non Compliant</v>
          </cell>
          <cell r="X1273" t="str">
            <v>http://www.jblpro.com/www/products/installed-sound/aw-awc-all-weather/awc129</v>
          </cell>
          <cell r="Y1273">
            <v>359</v>
          </cell>
        </row>
        <row r="1274">
          <cell r="A1274" t="str">
            <v>AWC159</v>
          </cell>
          <cell r="B1274" t="str">
            <v>JBL</v>
          </cell>
          <cell r="C1274" t="str">
            <v>Surface-Mount Speaker</v>
          </cell>
          <cell r="D1274" t="str">
            <v>AWC159</v>
          </cell>
          <cell r="E1274" t="str">
            <v>JBL018</v>
          </cell>
          <cell r="H1274" t="str">
            <v>15" COMPACT ALL-WEATHER LOUDSPEAKER, LT GREY</v>
          </cell>
          <cell r="I1274" t="str">
            <v>AWC159 in Light Grey.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74">
            <v>1605</v>
          </cell>
          <cell r="K1274">
            <v>1605</v>
          </cell>
          <cell r="L1274">
            <v>1203.8599999999999</v>
          </cell>
          <cell r="P1274">
            <v>50036905299</v>
          </cell>
          <cell r="R1274">
            <v>58.2</v>
          </cell>
          <cell r="S1274">
            <v>16</v>
          </cell>
          <cell r="T1274">
            <v>15</v>
          </cell>
          <cell r="U1274">
            <v>15</v>
          </cell>
          <cell r="V1274" t="str">
            <v>CN</v>
          </cell>
          <cell r="W1274" t="str">
            <v>Non Compliant</v>
          </cell>
          <cell r="X1274" t="str">
            <v xml:space="preserve">http://www.jblpro.com/www/products/installed-sound/aw-awc-all-weather/awc159 </v>
          </cell>
          <cell r="Y1274">
            <v>360</v>
          </cell>
        </row>
        <row r="1275">
          <cell r="A1275" t="str">
            <v>AWC159-BK</v>
          </cell>
          <cell r="B1275" t="str">
            <v>JBL</v>
          </cell>
          <cell r="C1275" t="str">
            <v>Surface-Mount Speaker</v>
          </cell>
          <cell r="D1275" t="str">
            <v>AWC159-BK</v>
          </cell>
          <cell r="E1275" t="str">
            <v>JBL018</v>
          </cell>
          <cell r="H1275" t="str">
            <v>15" COMPACT ALL-WEATHER LOUDSPEAKER, BLK</v>
          </cell>
          <cell r="I1275" t="str">
            <v>AWC159 in Black. All-Weather Compact 2-Way Coaxial Loudspeaker with Consistent 90° x 90° coverage, 15" (380mm) Kevlar-reinforced cone woofer and 1.5" (38mm) Compression driver, 500W Cont. Pink Noise (2000W Peak) Power Handling (2hr), 52Hz - 20kHz Frequency Range, 300W 70V/100V multi-tap Transformer with 8Ω direct, 98dB Sensitivity, IP-56 rated, U-Bracket included (Priced &amp; sold as each)</v>
          </cell>
          <cell r="J1275">
            <v>1926</v>
          </cell>
          <cell r="K1275">
            <v>1605</v>
          </cell>
          <cell r="L1275">
            <v>1203.8599999999999</v>
          </cell>
          <cell r="P1275">
            <v>50036905312</v>
          </cell>
          <cell r="R1275">
            <v>58.2</v>
          </cell>
          <cell r="S1275">
            <v>16</v>
          </cell>
          <cell r="T1275">
            <v>15</v>
          </cell>
          <cell r="U1275">
            <v>15</v>
          </cell>
          <cell r="V1275" t="str">
            <v>CN</v>
          </cell>
          <cell r="W1275" t="str">
            <v>Non Compliant</v>
          </cell>
          <cell r="X1275" t="str">
            <v xml:space="preserve">http://www.jblpro.com/www/products/installed-sound/aw-awc-all-weather/awc159 </v>
          </cell>
          <cell r="Y1275">
            <v>361</v>
          </cell>
        </row>
        <row r="1276">
          <cell r="A1276" t="str">
            <v>AWC15LF</v>
          </cell>
          <cell r="B1276" t="str">
            <v>JBL</v>
          </cell>
          <cell r="C1276" t="str">
            <v>Surface-Mount Speaker (Light Gray)</v>
          </cell>
          <cell r="D1276" t="str">
            <v>AWC15LF</v>
          </cell>
          <cell r="E1276" t="str">
            <v>JBL018</v>
          </cell>
          <cell r="H1276" t="str">
            <v>15" COMPACT ALL-WEATHER SUBWOOFER, LT GREY</v>
          </cell>
          <cell r="I1276" t="str">
            <v>AWC15LF in Light Grey.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76">
            <v>1225</v>
          </cell>
          <cell r="K1276">
            <v>1225</v>
          </cell>
          <cell r="L1276">
            <v>914.6</v>
          </cell>
          <cell r="P1276">
            <v>50036905329</v>
          </cell>
          <cell r="R1276">
            <v>50</v>
          </cell>
          <cell r="S1276">
            <v>24</v>
          </cell>
          <cell r="T1276">
            <v>24</v>
          </cell>
          <cell r="U1276">
            <v>24</v>
          </cell>
          <cell r="V1276" t="str">
            <v>CN</v>
          </cell>
          <cell r="X1276" t="str">
            <v xml:space="preserve">http://www.jblpro.com/www/products/installed-sound/aw-awc-all-weather/awc15lf </v>
          </cell>
          <cell r="Y1276">
            <v>362</v>
          </cell>
        </row>
        <row r="1277">
          <cell r="A1277" t="str">
            <v>AWC15LF-BK</v>
          </cell>
          <cell r="B1277" t="str">
            <v>JBL</v>
          </cell>
          <cell r="C1277" t="str">
            <v>Surface-Mount Speaker (Black)</v>
          </cell>
          <cell r="D1277" t="str">
            <v>AWC15LF-BK</v>
          </cell>
          <cell r="E1277" t="str">
            <v>JBL018</v>
          </cell>
          <cell r="H1277" t="str">
            <v>15" COMPACT ALL-WEATHER SUBWOOFER, BLK</v>
          </cell>
          <cell r="I1277" t="str">
            <v>AWC15LF in Black. All-Weather Compact Low Frequency Speaker designed to extend Low Frequency Response of a Outdoor Sound System, 15" (380mm) Kevlar-reinforced cone woofer, 500W Cont. Pink Noise (2000W Peak) Power Handling (2hr), 45Hz - 2.2kHz Frequency Range, 300W 70V/100V multi-tap Transformer with 8Ω direct, 94dB Sensitivity, IP-56 rated, U-Bracket included (Priced &amp; sold as each)</v>
          </cell>
          <cell r="J1277">
            <v>1470</v>
          </cell>
          <cell r="K1277">
            <v>1225</v>
          </cell>
          <cell r="L1277">
            <v>914.6</v>
          </cell>
          <cell r="P1277">
            <v>50036905343</v>
          </cell>
          <cell r="R1277">
            <v>50</v>
          </cell>
          <cell r="S1277">
            <v>24</v>
          </cell>
          <cell r="T1277">
            <v>24</v>
          </cell>
          <cell r="U1277">
            <v>24</v>
          </cell>
          <cell r="V1277" t="str">
            <v>CN</v>
          </cell>
          <cell r="X1277" t="str">
            <v xml:space="preserve">http://www.jblpro.com/www/products/installed-sound/aw-awc-all-weather/awc15lf </v>
          </cell>
          <cell r="Y1277">
            <v>363</v>
          </cell>
        </row>
        <row r="1278">
          <cell r="A1278" t="str">
            <v>POINT SOURCE:
AW All-Weather (full size)</v>
          </cell>
          <cell r="B1278" t="str">
            <v>JBL</v>
          </cell>
          <cell r="V1278" t="str">
            <v>MX</v>
          </cell>
          <cell r="W1278" t="str">
            <v>Compliant</v>
          </cell>
          <cell r="Y1278">
            <v>364</v>
          </cell>
        </row>
        <row r="1279">
          <cell r="A1279" t="str">
            <v>AW266</v>
          </cell>
          <cell r="B1279" t="str">
            <v>JBL</v>
          </cell>
          <cell r="C1279" t="str">
            <v>AE Series</v>
          </cell>
          <cell r="D1279" t="str">
            <v>AW266</v>
          </cell>
          <cell r="E1279" t="str">
            <v>JBL050</v>
          </cell>
          <cell r="H1279" t="str">
            <v>12" HI-PWR ALL-WEATHER LOUDSPEAKER, 60x60, GREY</v>
          </cell>
          <cell r="I1279" t="str">
            <v>AW266 in Light Grey.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79">
            <v>4999</v>
          </cell>
          <cell r="K1279">
            <v>4999</v>
          </cell>
          <cell r="L1279">
            <v>2499.5</v>
          </cell>
          <cell r="P1279">
            <v>691991014185</v>
          </cell>
          <cell r="R1279">
            <v>72</v>
          </cell>
          <cell r="S1279">
            <v>20</v>
          </cell>
          <cell r="T1279">
            <v>32</v>
          </cell>
          <cell r="U1279">
            <v>20</v>
          </cell>
          <cell r="V1279" t="str">
            <v>MX</v>
          </cell>
          <cell r="W1279" t="str">
            <v>Compliant</v>
          </cell>
          <cell r="Y1279">
            <v>365</v>
          </cell>
        </row>
        <row r="1280">
          <cell r="A1280" t="str">
            <v>AW266-BK</v>
          </cell>
          <cell r="B1280" t="str">
            <v>JBL</v>
          </cell>
          <cell r="C1280" t="str">
            <v>AE Series</v>
          </cell>
          <cell r="D1280" t="str">
            <v>AW266-BK</v>
          </cell>
          <cell r="E1280" t="str">
            <v>JBL052</v>
          </cell>
          <cell r="H1280" t="str">
            <v>12" HI-PWR ALL-WEATHER LOUDSPEAKER, 60x60, BLK</v>
          </cell>
          <cell r="I1280" t="str">
            <v>AW266 in Black. High Power 2-way All Weather Loudspeaker with all Fiberglass Enclosure and 60° x 60° coverage, 12" (300mm) Differential Drive® LF and 1.5" (38mm) Compression Driver HF, 500W Cont. Pink Noise (2000W Peak) Long-Term System Power (100hr), 40Hz - 20kHz Frequency Range,  400W 70V/100V multi-tap Transformer with 8Ω direct, 98dB Sensitivity, IP-55C rated, U-Bracket included (Priced &amp; sold as each)</v>
          </cell>
          <cell r="J1280">
            <v>4999</v>
          </cell>
          <cell r="K1280">
            <v>4999</v>
          </cell>
          <cell r="L1280">
            <v>2499.5</v>
          </cell>
          <cell r="P1280">
            <v>691991014192</v>
          </cell>
          <cell r="R1280">
            <v>79.7</v>
          </cell>
          <cell r="S1280">
            <v>35</v>
          </cell>
          <cell r="T1280">
            <v>23</v>
          </cell>
          <cell r="U1280">
            <v>20.5</v>
          </cell>
          <cell r="V1280" t="str">
            <v>MX</v>
          </cell>
          <cell r="W1280" t="str">
            <v>Compliant</v>
          </cell>
          <cell r="Y1280">
            <v>366</v>
          </cell>
        </row>
        <row r="1281">
          <cell r="A1281" t="str">
            <v>AW266-LS</v>
          </cell>
          <cell r="B1281" t="str">
            <v>JBL</v>
          </cell>
          <cell r="C1281" t="str">
            <v>AE Series</v>
          </cell>
          <cell r="D1281" t="str">
            <v>AW266-LS</v>
          </cell>
          <cell r="E1281" t="str">
            <v>JBL052</v>
          </cell>
          <cell r="H1281" t="str">
            <v>12" HI-PWR ALL-WEATHER SPK W EN54-24, 60x60, GREY</v>
          </cell>
          <cell r="I1281" t="str">
            <v>AW266-LS in Light Grey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81">
            <v>4999</v>
          </cell>
          <cell r="K1281">
            <v>4999</v>
          </cell>
          <cell r="L1281">
            <v>2499.5</v>
          </cell>
          <cell r="P1281">
            <v>691991014208</v>
          </cell>
          <cell r="R1281">
            <v>72</v>
          </cell>
          <cell r="S1281">
            <v>32</v>
          </cell>
          <cell r="T1281">
            <v>20</v>
          </cell>
          <cell r="U1281">
            <v>19.5</v>
          </cell>
          <cell r="V1281" t="str">
            <v>MX</v>
          </cell>
          <cell r="W1281" t="str">
            <v>Compliant</v>
          </cell>
          <cell r="Y1281">
            <v>367</v>
          </cell>
        </row>
        <row r="1282">
          <cell r="A1282" t="str">
            <v>AW266-LS-BK</v>
          </cell>
          <cell r="B1282" t="str">
            <v>JBL</v>
          </cell>
          <cell r="C1282" t="str">
            <v>AE Series</v>
          </cell>
          <cell r="D1282" t="str">
            <v>AW266-LS-BK</v>
          </cell>
          <cell r="E1282" t="str">
            <v>JBL052</v>
          </cell>
          <cell r="H1282" t="str">
            <v>12" HI-PWR ALL-WEATHER SPK W EN54-24, 60x60, BLK</v>
          </cell>
          <cell r="I1282" t="str">
            <v>AW266-LS in Black with EN54-24 Certification. High Power 2-way All Weather Loudspeaker with all Fiberglass Enclosure and 60° x 60° coverage, 12" (300mm) Differential Drive® LF and 1.5" (38mm) Compression Driver HF, 400W Cont. Pink Noise (1600W Peak) Long-Term System Power (100hr), 54Hz - 20kHz Frequency Range,  400W 70V/100V multi-tap Transformer with 8Ω direct, 98dB Sensitivity, IP-55C rated, U-Bracket included (Priced &amp; sold as each)</v>
          </cell>
          <cell r="J1282">
            <v>4999</v>
          </cell>
          <cell r="K1282">
            <v>4999</v>
          </cell>
          <cell r="L1282">
            <v>2499.5</v>
          </cell>
          <cell r="P1282">
            <v>691991014215</v>
          </cell>
          <cell r="V1282" t="str">
            <v>MX</v>
          </cell>
          <cell r="W1282" t="str">
            <v>Compliant</v>
          </cell>
          <cell r="Y1282">
            <v>368</v>
          </cell>
        </row>
        <row r="1283">
          <cell r="A1283" t="str">
            <v>AW295</v>
          </cell>
          <cell r="B1283" t="str">
            <v>JBL</v>
          </cell>
          <cell r="C1283" t="str">
            <v>AE Series</v>
          </cell>
          <cell r="D1283" t="str">
            <v>AW295</v>
          </cell>
          <cell r="E1283" t="str">
            <v>JBL050</v>
          </cell>
          <cell r="H1283" t="str">
            <v>12" HI-PWR ALL-WEATHER LOUDSPEAKER, 90x50, GREY</v>
          </cell>
          <cell r="I1283" t="str">
            <v>AW295 in Light Grey.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83">
            <v>4999</v>
          </cell>
          <cell r="K1283">
            <v>4999</v>
          </cell>
          <cell r="L1283">
            <v>2499.5</v>
          </cell>
          <cell r="P1283">
            <v>691991014222</v>
          </cell>
          <cell r="R1283">
            <v>72</v>
          </cell>
          <cell r="S1283">
            <v>32</v>
          </cell>
          <cell r="T1283">
            <v>20</v>
          </cell>
          <cell r="U1283">
            <v>20</v>
          </cell>
          <cell r="V1283" t="str">
            <v>MX</v>
          </cell>
          <cell r="W1283" t="str">
            <v>Compliant</v>
          </cell>
          <cell r="Y1283">
            <v>369</v>
          </cell>
        </row>
        <row r="1284">
          <cell r="A1284" t="str">
            <v>AW295-BK</v>
          </cell>
          <cell r="B1284" t="str">
            <v>JBL</v>
          </cell>
          <cell r="C1284" t="str">
            <v>AE Series</v>
          </cell>
          <cell r="D1284" t="str">
            <v>AW295-BK</v>
          </cell>
          <cell r="E1284" t="str">
            <v>JBL052</v>
          </cell>
          <cell r="H1284" t="str">
            <v>12" HI-PWR ALL-WEATHER LOUDSPEAKER, 90x50, BLK</v>
          </cell>
          <cell r="I1284" t="str">
            <v>AW295 in Black. High Power 2-way All Weather Loudspeaker with all Fiberglass Enclosure and 90° x 50° coverage, 12" (300mm) Differential Drive® LF and 1.5" (38mm) Compression Driver HF, 500W Cont. Pink Noise (2000W Peak) Long-Term System Power (100hr), 43Hz - 20kHz Frequency Range,  400W 70V/100V multi-tap Transformer with 8Ω direct, 98dB Sensitivity, Rotatable Waveguide, IP-55C rated, U-Bracket included (Priced &amp; sold as each)</v>
          </cell>
          <cell r="J1284">
            <v>4999</v>
          </cell>
          <cell r="K1284">
            <v>4999</v>
          </cell>
          <cell r="L1284">
            <v>2499.5</v>
          </cell>
          <cell r="P1284">
            <v>691991014239</v>
          </cell>
          <cell r="R1284">
            <v>71</v>
          </cell>
          <cell r="S1284">
            <v>33</v>
          </cell>
          <cell r="T1284">
            <v>20</v>
          </cell>
          <cell r="U1284">
            <v>20</v>
          </cell>
          <cell r="V1284" t="str">
            <v>MX</v>
          </cell>
          <cell r="W1284" t="str">
            <v>Compliant</v>
          </cell>
          <cell r="Y1284">
            <v>370</v>
          </cell>
        </row>
        <row r="1285">
          <cell r="A1285" t="str">
            <v>AW295-LS</v>
          </cell>
          <cell r="B1285" t="str">
            <v>JBL</v>
          </cell>
          <cell r="C1285" t="str">
            <v>AE Series</v>
          </cell>
          <cell r="D1285" t="str">
            <v>AW295-LS</v>
          </cell>
          <cell r="E1285" t="str">
            <v>JBL052</v>
          </cell>
          <cell r="H1285" t="str">
            <v>12" HI-PWR ALL-WEATHER SPK W EN54-24, 90x50, GREY</v>
          </cell>
          <cell r="I1285" t="str">
            <v>AW295-LS in Light Grey with EN54-24 Certification. High Power 2-way All Weather Loudspeaker with all Fiberglass Enclosure and 90° x 50° coverage, 12" (300mm) Differential Drive® LF and 1.5" (38mm) Compression Driver HF, 400W Cont. Pink Noise (1600W Peak) Long-Term System Power (100hr), 74Hz - 20kHz Frequency Range, 400W 70V/100V multi-tap Transformer with 8Ω direct, 98dB Sensitivity, Rotatable Waveguide, IP-55C rated, U-Bracket included (Priced &amp; sold as each)</v>
          </cell>
          <cell r="J1285">
            <v>4999</v>
          </cell>
          <cell r="K1285">
            <v>4999</v>
          </cell>
          <cell r="L1285">
            <v>2499.5</v>
          </cell>
          <cell r="P1285">
            <v>691991014246</v>
          </cell>
          <cell r="R1285">
            <v>55</v>
          </cell>
          <cell r="S1285">
            <v>20</v>
          </cell>
          <cell r="T1285">
            <v>32</v>
          </cell>
          <cell r="U1285">
            <v>19</v>
          </cell>
          <cell r="V1285" t="str">
            <v>MX</v>
          </cell>
          <cell r="W1285" t="str">
            <v>Compliant</v>
          </cell>
          <cell r="Y1285">
            <v>371</v>
          </cell>
        </row>
        <row r="1286">
          <cell r="A1286" t="str">
            <v>AW526</v>
          </cell>
          <cell r="B1286" t="str">
            <v>JBL</v>
          </cell>
          <cell r="C1286" t="str">
            <v>AE Series</v>
          </cell>
          <cell r="D1286" t="str">
            <v>AW526</v>
          </cell>
          <cell r="E1286" t="str">
            <v>JBL052</v>
          </cell>
          <cell r="H1286" t="str">
            <v>15" HI-PWR ALL-WEATHER LOUDSPEAKER, 120x60, GREY</v>
          </cell>
          <cell r="I1286" t="str">
            <v>AW526 in Light Grey.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86">
            <v>5410</v>
          </cell>
          <cell r="K1286">
            <v>5410</v>
          </cell>
          <cell r="L1286">
            <v>2705</v>
          </cell>
          <cell r="P1286">
            <v>691991014260</v>
          </cell>
          <cell r="R1286">
            <v>84</v>
          </cell>
          <cell r="S1286">
            <v>25</v>
          </cell>
          <cell r="T1286">
            <v>23</v>
          </cell>
          <cell r="U1286">
            <v>20</v>
          </cell>
          <cell r="V1286" t="str">
            <v>MX</v>
          </cell>
          <cell r="W1286" t="str">
            <v>Compliant</v>
          </cell>
          <cell r="Y1286">
            <v>372</v>
          </cell>
        </row>
        <row r="1287">
          <cell r="A1287" t="str">
            <v>AW526-BK</v>
          </cell>
          <cell r="B1287" t="str">
            <v>JBL</v>
          </cell>
          <cell r="C1287" t="str">
            <v>AE Series</v>
          </cell>
          <cell r="D1287" t="str">
            <v>AW526-BK</v>
          </cell>
          <cell r="E1287" t="str">
            <v>JBL052</v>
          </cell>
          <cell r="H1287" t="str">
            <v>15" HI-PWR ALL-WEATHER LOUDSPEAKER, 120x60, BLK</v>
          </cell>
          <cell r="I1287" t="str">
            <v>AW526 in Black. High Power 2-way All Weather Loudspeaker with all Fiberglass Enclosure and 120°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87">
            <v>5410</v>
          </cell>
          <cell r="K1287">
            <v>5410</v>
          </cell>
          <cell r="L1287">
            <v>2705</v>
          </cell>
          <cell r="P1287">
            <v>691991014277</v>
          </cell>
          <cell r="R1287">
            <v>64</v>
          </cell>
          <cell r="S1287">
            <v>23</v>
          </cell>
          <cell r="T1287">
            <v>35</v>
          </cell>
          <cell r="U1287">
            <v>21</v>
          </cell>
          <cell r="V1287" t="str">
            <v>MX</v>
          </cell>
          <cell r="W1287" t="str">
            <v>Compliant</v>
          </cell>
          <cell r="Y1287">
            <v>373</v>
          </cell>
        </row>
        <row r="1288">
          <cell r="A1288" t="str">
            <v>AW526-LS</v>
          </cell>
          <cell r="B1288" t="str">
            <v>JBL</v>
          </cell>
          <cell r="C1288" t="str">
            <v>AE Series</v>
          </cell>
          <cell r="D1288" t="str">
            <v>AW526-LS</v>
          </cell>
          <cell r="E1288" t="str">
            <v>JBL052</v>
          </cell>
          <cell r="H1288" t="str">
            <v>15" HI-PWR ALL-WEATHER SPK W EN54-24, 120x60, GREY</v>
          </cell>
          <cell r="I1288" t="str">
            <v>AW526-LS in Light Grey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88">
            <v>5410</v>
          </cell>
          <cell r="K1288">
            <v>5410</v>
          </cell>
          <cell r="L1288">
            <v>2705</v>
          </cell>
          <cell r="P1288">
            <v>691991014284</v>
          </cell>
          <cell r="V1288" t="str">
            <v>MX</v>
          </cell>
          <cell r="W1288" t="str">
            <v>Compliant</v>
          </cell>
          <cell r="Y1288">
            <v>374</v>
          </cell>
        </row>
        <row r="1289">
          <cell r="A1289" t="str">
            <v>AW526-LS-BK</v>
          </cell>
          <cell r="B1289" t="str">
            <v>JBL</v>
          </cell>
          <cell r="C1289" t="str">
            <v>AE Series</v>
          </cell>
          <cell r="D1289" t="str">
            <v>AW526-LS-BK</v>
          </cell>
          <cell r="E1289" t="str">
            <v>JBL052</v>
          </cell>
          <cell r="H1289" t="str">
            <v>15" HI-PWR ALL-WEATHER SPK W EN54-24, 120x60, BLK</v>
          </cell>
          <cell r="I1289" t="str">
            <v>AW526-LS in Black with EN54-24 Certification. High Power 2-way All Weather Loudspeaker with all Fiberglass Enclosure and 120° x 60° coverage, 15" (380mm) Differential Drive® LF and 1.5" (38mm) Compression Driver HF, 400W Cont. Pink Noise (1600W Peak) Long-Term System Power (100hr), 39Hz - 20kHz Frequency Range, 400W 70V/100V multi-tap Transformer with 8Ω direct, 100dB Sensitivity, Rotatable Waveguide, IP-55C rated, U-Bracket included (Priced &amp; sold as each)</v>
          </cell>
          <cell r="J1289">
            <v>5410</v>
          </cell>
          <cell r="K1289">
            <v>5410</v>
          </cell>
          <cell r="L1289">
            <v>2705</v>
          </cell>
          <cell r="P1289">
            <v>691991014291</v>
          </cell>
          <cell r="V1289" t="str">
            <v>MX</v>
          </cell>
          <cell r="W1289" t="str">
            <v>Compliant</v>
          </cell>
          <cell r="Y1289">
            <v>375</v>
          </cell>
        </row>
        <row r="1290">
          <cell r="A1290" t="str">
            <v>AW566</v>
          </cell>
          <cell r="B1290" t="str">
            <v>JBL</v>
          </cell>
          <cell r="C1290" t="str">
            <v>AE Series</v>
          </cell>
          <cell r="D1290" t="str">
            <v>AW566</v>
          </cell>
          <cell r="E1290" t="str">
            <v>JBL052</v>
          </cell>
          <cell r="H1290" t="str">
            <v>15" HI-PWR ALL-WEATHER LOUDSPEAKER, 60x60, GREY</v>
          </cell>
          <cell r="I1290" t="str">
            <v>AW566 in Light Grey.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90">
            <v>5410</v>
          </cell>
          <cell r="K1290">
            <v>5410</v>
          </cell>
          <cell r="L1290">
            <v>2705</v>
          </cell>
          <cell r="P1290">
            <v>691991014307</v>
          </cell>
          <cell r="R1290">
            <v>80</v>
          </cell>
          <cell r="S1290">
            <v>35</v>
          </cell>
          <cell r="T1290">
            <v>22</v>
          </cell>
          <cell r="U1290">
            <v>21</v>
          </cell>
          <cell r="V1290" t="str">
            <v>MX</v>
          </cell>
          <cell r="W1290" t="str">
            <v>Compliant</v>
          </cell>
          <cell r="Y1290">
            <v>376</v>
          </cell>
        </row>
        <row r="1291">
          <cell r="A1291" t="str">
            <v>AW566-BK</v>
          </cell>
          <cell r="B1291" t="str">
            <v>JBL</v>
          </cell>
          <cell r="C1291" t="str">
            <v>AE Series</v>
          </cell>
          <cell r="D1291" t="str">
            <v>AW566-BK</v>
          </cell>
          <cell r="E1291" t="str">
            <v>JBL052</v>
          </cell>
          <cell r="H1291" t="str">
            <v>15" HI-PWR ALL-WEATHER LOUDSPEAKER, 60x60, BLK</v>
          </cell>
          <cell r="I1291" t="str">
            <v>AW566 in Black. High Power 2-way All Weather Loudspeaker with all Fiberglass Enclosure and 60° x 60°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91">
            <v>5410</v>
          </cell>
          <cell r="K1291">
            <v>5410</v>
          </cell>
          <cell r="L1291">
            <v>2705</v>
          </cell>
          <cell r="P1291">
            <v>691991014314</v>
          </cell>
          <cell r="R1291">
            <v>81.45</v>
          </cell>
          <cell r="S1291">
            <v>33</v>
          </cell>
          <cell r="T1291">
            <v>25</v>
          </cell>
          <cell r="U1291">
            <v>20</v>
          </cell>
          <cell r="V1291" t="str">
            <v>MX</v>
          </cell>
          <cell r="W1291" t="str">
            <v>Compliant</v>
          </cell>
          <cell r="Y1291">
            <v>377</v>
          </cell>
        </row>
        <row r="1292">
          <cell r="A1292" t="str">
            <v>AW566-LS</v>
          </cell>
          <cell r="B1292" t="str">
            <v>JBL</v>
          </cell>
          <cell r="C1292" t="str">
            <v>AE Series</v>
          </cell>
          <cell r="D1292" t="str">
            <v>AW566-LS</v>
          </cell>
          <cell r="E1292" t="str">
            <v>JBL052</v>
          </cell>
          <cell r="H1292" t="str">
            <v>15" HI-PWR ALL-WEATHER SPK W EN54-24, 60x60, GREY</v>
          </cell>
          <cell r="I1292" t="str">
            <v>AW566-LS in Light Grey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92">
            <v>5410</v>
          </cell>
          <cell r="K1292">
            <v>5410</v>
          </cell>
          <cell r="L1292">
            <v>2705</v>
          </cell>
          <cell r="P1292">
            <v>691991014321</v>
          </cell>
          <cell r="R1292">
            <v>75</v>
          </cell>
          <cell r="S1292">
            <v>36</v>
          </cell>
          <cell r="T1292">
            <v>23</v>
          </cell>
          <cell r="U1292">
            <v>21</v>
          </cell>
          <cell r="V1292" t="str">
            <v>MX</v>
          </cell>
          <cell r="W1292" t="str">
            <v>Compliant</v>
          </cell>
          <cell r="Y1292">
            <v>378</v>
          </cell>
        </row>
        <row r="1293">
          <cell r="A1293" t="str">
            <v>AW566-LS-BK</v>
          </cell>
          <cell r="B1293" t="str">
            <v>JBL</v>
          </cell>
          <cell r="C1293" t="str">
            <v>AE Series</v>
          </cell>
          <cell r="D1293" t="str">
            <v>AW566-LS-BK</v>
          </cell>
          <cell r="E1293" t="str">
            <v>JBL052</v>
          </cell>
          <cell r="H1293" t="str">
            <v>15" HI-PWR ALL-WEATHER SPK W EN54-24, 60x60, BLK</v>
          </cell>
          <cell r="I1293" t="str">
            <v>AW566-LS in Black with EN54-24 Certification. High Power 2-way All Weather Loudspeaker with all Fiberglass Enclosure and 60° x 60° coverage, 15" (380mm) Differential Drive® LF and 1.5" (38mm) Compression Driver HF, 400W Cont. Pink Noise (1600W Peak) Long-Term System Power (100hr), 42Hz - 20kHz Frequency Range, 400W 70V/100V multi-tap Transformer with 8Ω direct, 100dB Sensitivity, Rotatable Waveguide, IP-55C rated, U-Bracket included (Priced &amp; sold as each)</v>
          </cell>
          <cell r="J1293">
            <v>5410</v>
          </cell>
          <cell r="K1293">
            <v>5410</v>
          </cell>
          <cell r="L1293">
            <v>2705</v>
          </cell>
          <cell r="P1293">
            <v>691991014338</v>
          </cell>
          <cell r="V1293" t="str">
            <v>MX</v>
          </cell>
          <cell r="W1293" t="str">
            <v>Compliant</v>
          </cell>
          <cell r="Y1293">
            <v>379</v>
          </cell>
        </row>
        <row r="1294">
          <cell r="A1294" t="str">
            <v>AW595</v>
          </cell>
          <cell r="B1294" t="str">
            <v>JBL</v>
          </cell>
          <cell r="C1294" t="str">
            <v>AE Series</v>
          </cell>
          <cell r="D1294" t="str">
            <v>AW595</v>
          </cell>
          <cell r="E1294" t="str">
            <v>JBL052</v>
          </cell>
          <cell r="H1294" t="str">
            <v>15" HI-PWR ALL-WEATHER LOUDSPEAKER, 90x50, GREY</v>
          </cell>
          <cell r="I1294" t="str">
            <v>AW595 in Light Grey.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94">
            <v>5410</v>
          </cell>
          <cell r="K1294">
            <v>5410</v>
          </cell>
          <cell r="L1294">
            <v>2705</v>
          </cell>
          <cell r="P1294">
            <v>691991014345</v>
          </cell>
          <cell r="R1294">
            <v>82</v>
          </cell>
          <cell r="S1294">
            <v>23</v>
          </cell>
          <cell r="T1294">
            <v>26</v>
          </cell>
          <cell r="U1294">
            <v>21</v>
          </cell>
          <cell r="V1294" t="str">
            <v>MX</v>
          </cell>
          <cell r="W1294" t="str">
            <v>Compliant</v>
          </cell>
          <cell r="Y1294">
            <v>380</v>
          </cell>
        </row>
        <row r="1295">
          <cell r="A1295" t="str">
            <v>AW595-BK</v>
          </cell>
          <cell r="B1295" t="str">
            <v>JBL</v>
          </cell>
          <cell r="C1295" t="str">
            <v>AE Series</v>
          </cell>
          <cell r="D1295" t="str">
            <v>AW595-BK</v>
          </cell>
          <cell r="E1295" t="str">
            <v>JBL052</v>
          </cell>
          <cell r="H1295" t="str">
            <v>15" HI-PWR ALL-WEATHER LOUDSPEAKER, 90x50, BLK</v>
          </cell>
          <cell r="I1295" t="str">
            <v>AW595 in Black. High Power 2-way All Weather Loudspeaker with all Fiberglass Enclosure and 90° x 50° coverage, 15" (380mm) Differential Drive® LF and 1.5" (38mm) Compression Driver HF, 600W Cont. Pink Noise (2400W Peak) Long-Term System Power (100hr), 35Hz - 20kHz Frequency Range, 400W 70V/100V multi-tap Transformer with 8Ω direct, 100dB Sensitivity, Rotatable Waveguide, IP-55C rated, U-Bracket included (Priced &amp; sold as each)</v>
          </cell>
          <cell r="J1295">
            <v>5410</v>
          </cell>
          <cell r="K1295">
            <v>5410</v>
          </cell>
          <cell r="L1295">
            <v>2705</v>
          </cell>
          <cell r="P1295">
            <v>691991014352</v>
          </cell>
          <cell r="R1295">
            <v>71.2</v>
          </cell>
          <cell r="S1295">
            <v>32</v>
          </cell>
          <cell r="T1295">
            <v>20</v>
          </cell>
          <cell r="U1295">
            <v>19</v>
          </cell>
          <cell r="V1295" t="str">
            <v>MX</v>
          </cell>
          <cell r="W1295" t="str">
            <v>Compliant</v>
          </cell>
          <cell r="Y1295">
            <v>381</v>
          </cell>
        </row>
        <row r="1296">
          <cell r="A1296" t="str">
            <v>AW595-LS</v>
          </cell>
          <cell r="B1296" t="str">
            <v>JBL</v>
          </cell>
          <cell r="C1296" t="str">
            <v>AE Series</v>
          </cell>
          <cell r="D1296" t="str">
            <v>AW595-LS</v>
          </cell>
          <cell r="E1296" t="str">
            <v>JBL052</v>
          </cell>
          <cell r="H1296" t="str">
            <v>15" HI-PWR ALL-WEATHER SPK W EN54-24, 90x50, GREY</v>
          </cell>
          <cell r="I1296" t="str">
            <v>AW595-LS in Light Grey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96">
            <v>5410</v>
          </cell>
          <cell r="K1296">
            <v>5410</v>
          </cell>
          <cell r="L1296">
            <v>2705</v>
          </cell>
          <cell r="P1296">
            <v>691991014369</v>
          </cell>
          <cell r="R1296">
            <v>81.25</v>
          </cell>
          <cell r="S1296">
            <v>35</v>
          </cell>
          <cell r="T1296">
            <v>23</v>
          </cell>
          <cell r="U1296">
            <v>20</v>
          </cell>
          <cell r="V1296" t="str">
            <v>MX</v>
          </cell>
          <cell r="W1296" t="str">
            <v>Compliant</v>
          </cell>
          <cell r="Y1296">
            <v>382</v>
          </cell>
        </row>
        <row r="1297">
          <cell r="A1297" t="str">
            <v>AW595-LS-BK</v>
          </cell>
          <cell r="B1297" t="str">
            <v>JBL</v>
          </cell>
          <cell r="C1297" t="str">
            <v>AE Series</v>
          </cell>
          <cell r="D1297" t="str">
            <v>AW595-LS-BK</v>
          </cell>
          <cell r="E1297" t="str">
            <v>JBL052</v>
          </cell>
          <cell r="H1297" t="str">
            <v>15" HI-PWR ALL-WEATHER SPK W EN54-24, 90x50, BLK</v>
          </cell>
          <cell r="I1297" t="str">
            <v>AW595-LS in Black with EN54-24 Certification. High Power 2-way All Weather Loudspeaker with all Fiberglass Enclosure and 90° x 50° coverage, 15" (380mm) Differential Drive® LF and 1.5" (38mm) Compression Driver HF, 400W Cont. Pink Noise (1600W Peak) Long-Term System Power (100hr), 41Hz - 20kHz Frequency Range, 400W 70V/100V multi-tap Transformer with 8Ω direct, 100dB Sensitivity, Rotatable Waveguide, IP-55C rated, U-Bracket included (Priced &amp; sold as each)</v>
          </cell>
          <cell r="J1297">
            <v>5410</v>
          </cell>
          <cell r="K1297">
            <v>5410</v>
          </cell>
          <cell r="L1297">
            <v>2705</v>
          </cell>
          <cell r="P1297">
            <v>691991014376</v>
          </cell>
          <cell r="R1297">
            <v>55</v>
          </cell>
          <cell r="S1297">
            <v>23</v>
          </cell>
          <cell r="T1297">
            <v>35</v>
          </cell>
          <cell r="U1297">
            <v>20</v>
          </cell>
          <cell r="V1297" t="str">
            <v>ZZ</v>
          </cell>
          <cell r="Y1297">
            <v>383</v>
          </cell>
        </row>
        <row r="1298">
          <cell r="A1298" t="str">
            <v>POINT-SOURCE:
AE Compact Series</v>
          </cell>
          <cell r="B1298" t="str">
            <v>JBL</v>
          </cell>
          <cell r="V1298" t="str">
            <v>MX</v>
          </cell>
          <cell r="W1298" t="str">
            <v>Compliant</v>
          </cell>
          <cell r="Y1298">
            <v>384</v>
          </cell>
        </row>
        <row r="1299">
          <cell r="A1299" t="str">
            <v>AC15</v>
          </cell>
          <cell r="B1299" t="str">
            <v>JBL</v>
          </cell>
          <cell r="C1299" t="str">
            <v>AE Series</v>
          </cell>
          <cell r="D1299" t="str">
            <v>AC15</v>
          </cell>
          <cell r="E1299" t="str">
            <v>JBL052</v>
          </cell>
          <cell r="H1299" t="str">
            <v>SM, AC15    5.25" 2way</v>
          </cell>
          <cell r="I1299" t="str">
            <v>Ultra-Compact 2-Way Loudspeaker with 1 x 5.25" LF.  90° x 90° Coverage, Passive.  Suspension Eyebolts Not Included.  Optional U-Bracket Model MTU-15.  Sold as 2 per carton.</v>
          </cell>
          <cell r="J1299">
            <v>580</v>
          </cell>
          <cell r="K1299">
            <v>580</v>
          </cell>
          <cell r="L1299">
            <v>290</v>
          </cell>
          <cell r="O1299">
            <v>2</v>
          </cell>
          <cell r="P1299">
            <v>691991010569</v>
          </cell>
          <cell r="R1299">
            <v>11.2</v>
          </cell>
          <cell r="S1299">
            <v>19</v>
          </cell>
          <cell r="T1299">
            <v>9</v>
          </cell>
          <cell r="U1299">
            <v>11</v>
          </cell>
          <cell r="V1299" t="str">
            <v>MX</v>
          </cell>
          <cell r="W1299" t="str">
            <v>Compliant</v>
          </cell>
          <cell r="Y1299">
            <v>385</v>
          </cell>
        </row>
        <row r="1300">
          <cell r="A1300" t="str">
            <v>AC15-WH</v>
          </cell>
          <cell r="B1300" t="str">
            <v>JBL</v>
          </cell>
          <cell r="C1300" t="str">
            <v>AE Series</v>
          </cell>
          <cell r="D1300" t="str">
            <v>AC15-WH</v>
          </cell>
          <cell r="E1300" t="str">
            <v>JBL052</v>
          </cell>
          <cell r="H1300" t="str">
            <v>AC15-WH (white)</v>
          </cell>
          <cell r="I1300" t="str">
            <v>AC15 in white.</v>
          </cell>
          <cell r="J1300">
            <v>580</v>
          </cell>
          <cell r="K1300">
            <v>580</v>
          </cell>
          <cell r="L1300">
            <v>290</v>
          </cell>
          <cell r="O1300">
            <v>2</v>
          </cell>
          <cell r="P1300">
            <v>691991010576</v>
          </cell>
          <cell r="R1300">
            <v>11.15</v>
          </cell>
          <cell r="S1300">
            <v>19</v>
          </cell>
          <cell r="T1300">
            <v>9.5</v>
          </cell>
          <cell r="U1300">
            <v>11</v>
          </cell>
          <cell r="V1300" t="str">
            <v>MX</v>
          </cell>
          <cell r="W1300" t="str">
            <v>Compliant</v>
          </cell>
          <cell r="Y1300">
            <v>386</v>
          </cell>
        </row>
        <row r="1301">
          <cell r="A1301" t="str">
            <v>AC16</v>
          </cell>
          <cell r="B1301" t="str">
            <v>JBL</v>
          </cell>
          <cell r="C1301" t="str">
            <v>AE Series</v>
          </cell>
          <cell r="D1301" t="str">
            <v>AC16</v>
          </cell>
          <cell r="E1301" t="str">
            <v>JBL052</v>
          </cell>
          <cell r="H1301" t="str">
            <v>AC16 - Single 6.5" 2-way</v>
          </cell>
          <cell r="I1301" t="str">
            <v>Ultra-Compact 2-Way Loudspeaker with 1 x 6.5" LF.  90° x 90° Coverage, Passive.  Compact  PT™ Progressive Transition™ Waveguide.  Suspension Eyebolts Not Included.  Optional U-Bracket Model MTU-16.</v>
          </cell>
          <cell r="J1301">
            <v>1170</v>
          </cell>
          <cell r="K1301">
            <v>1170</v>
          </cell>
          <cell r="L1301">
            <v>585</v>
          </cell>
          <cell r="P1301">
            <v>691991010583</v>
          </cell>
          <cell r="R1301">
            <v>19.45</v>
          </cell>
          <cell r="S1301">
            <v>13</v>
          </cell>
          <cell r="T1301">
            <v>12</v>
          </cell>
          <cell r="U1301">
            <v>17</v>
          </cell>
          <cell r="V1301" t="str">
            <v>MX</v>
          </cell>
          <cell r="W1301" t="str">
            <v>Compliant</v>
          </cell>
          <cell r="Y1301">
            <v>387</v>
          </cell>
        </row>
        <row r="1302">
          <cell r="A1302" t="str">
            <v>AC16-WH</v>
          </cell>
          <cell r="B1302" t="str">
            <v>JBL</v>
          </cell>
          <cell r="C1302" t="str">
            <v>AE Series</v>
          </cell>
          <cell r="D1302" t="str">
            <v>AC16-WH</v>
          </cell>
          <cell r="E1302" t="str">
            <v>JBL052</v>
          </cell>
          <cell r="H1302" t="str">
            <v>AC16 - Single 6.5" 2-way (white)</v>
          </cell>
          <cell r="I1302" t="str">
            <v>AC16 in white.</v>
          </cell>
          <cell r="J1302">
            <v>1170</v>
          </cell>
          <cell r="K1302">
            <v>1170</v>
          </cell>
          <cell r="L1302">
            <v>585</v>
          </cell>
          <cell r="P1302">
            <v>691991010590</v>
          </cell>
          <cell r="R1302">
            <v>20</v>
          </cell>
          <cell r="S1302">
            <v>13</v>
          </cell>
          <cell r="T1302">
            <v>11</v>
          </cell>
          <cell r="U1302">
            <v>17</v>
          </cell>
          <cell r="V1302" t="str">
            <v>MX</v>
          </cell>
          <cell r="W1302" t="str">
            <v>Compliant</v>
          </cell>
          <cell r="Y1302">
            <v>388</v>
          </cell>
        </row>
        <row r="1303">
          <cell r="A1303" t="str">
            <v>AC16-WRC</v>
          </cell>
          <cell r="B1303" t="str">
            <v>JBL</v>
          </cell>
          <cell r="C1303" t="str">
            <v>Custom Shop</v>
          </cell>
          <cell r="D1303" t="str">
            <v>AC16-WRC</v>
          </cell>
          <cell r="E1303" t="str">
            <v>JBL052</v>
          </cell>
          <cell r="F1303" t="str">
            <v>YES</v>
          </cell>
          <cell r="H1303" t="str">
            <v>AC16 - Single 6.5" 2-way (white)</v>
          </cell>
          <cell r="I1303" t="str">
            <v>Ultra-Compact 2-Way Loudspeaker with 1 x 5.25" LF.  90° x 90° Coverage, Passive.  Suspension Eyebolts Not Included.  Optional U-Bracket Model MTU-15.  Sold as 2 per carton.</v>
          </cell>
          <cell r="J1303" t="str">
            <v>Please email CustomAudio@harman.com for quote</v>
          </cell>
          <cell r="K1303" t="str">
            <v>Please email CustomAudio@harman.com for quote</v>
          </cell>
          <cell r="L1303" t="str">
            <v>Please email CustomAudio@harman.com for quote</v>
          </cell>
          <cell r="P1303">
            <v>691991028915</v>
          </cell>
          <cell r="V1303" t="str">
            <v>MX</v>
          </cell>
          <cell r="Y1303">
            <v>389</v>
          </cell>
        </row>
        <row r="1304">
          <cell r="A1304" t="str">
            <v>AC16-WRX</v>
          </cell>
          <cell r="B1304" t="str">
            <v>JBL</v>
          </cell>
          <cell r="C1304" t="str">
            <v>Custom Shop</v>
          </cell>
          <cell r="F1304" t="str">
            <v>YES</v>
          </cell>
          <cell r="H1304" t="str">
            <v>AC16 - Single 6.5" 2-way (white)</v>
          </cell>
          <cell r="I1304" t="str">
            <v>Ultra-Compact 2-Way Loudspeaker with 1 x 5.25" LF.  90° x 90° Coverage, Passive.  Suspension Eyebolts Not Included.  Optional U-Bracket Model MTU-15.  Sold as 2 per carton.</v>
          </cell>
          <cell r="J1304" t="str">
            <v>Please email CustomAudio@harman.com for quote</v>
          </cell>
          <cell r="K1304" t="str">
            <v>Please email CustomAudio@harman.com for quote</v>
          </cell>
          <cell r="L1304" t="str">
            <v>Please email CustomAudio@harman.com for quote</v>
          </cell>
          <cell r="P1304">
            <v>691991010606</v>
          </cell>
          <cell r="R1304">
            <v>23</v>
          </cell>
          <cell r="S1304">
            <v>17</v>
          </cell>
          <cell r="T1304">
            <v>13</v>
          </cell>
          <cell r="U1304">
            <v>12</v>
          </cell>
          <cell r="V1304" t="str">
            <v>ZZ</v>
          </cell>
          <cell r="Y1304">
            <v>390</v>
          </cell>
        </row>
        <row r="1305">
          <cell r="A1305" t="str">
            <v>AC18/26</v>
          </cell>
          <cell r="B1305" t="str">
            <v>JBL</v>
          </cell>
          <cell r="C1305" t="str">
            <v>AE Series</v>
          </cell>
          <cell r="D1305" t="str">
            <v>AC18/26</v>
          </cell>
          <cell r="E1305" t="str">
            <v>JBL050</v>
          </cell>
          <cell r="H1305" t="str">
            <v>AC18/26 - SINGLE 8"2-WAY</v>
          </cell>
          <cell r="I1305" t="str">
            <v>Compact 2-Way Loudspeaker with 1 x 8" LF.  120° x 60° Coverage, Passive.  Compact  PT™ Progressive Transition™ Waveguide, Rotatable.  Suspension Eyebolts Not Included.  Optional U-Bracket Model MTU-18.</v>
          </cell>
          <cell r="J1305">
            <v>1430</v>
          </cell>
          <cell r="K1305">
            <v>1430</v>
          </cell>
          <cell r="L1305">
            <v>715</v>
          </cell>
          <cell r="P1305">
            <v>691991010613</v>
          </cell>
          <cell r="R1305">
            <v>19.600000000000001</v>
          </cell>
          <cell r="S1305">
            <v>13</v>
          </cell>
          <cell r="T1305">
            <v>11.5</v>
          </cell>
          <cell r="U1305">
            <v>16.5</v>
          </cell>
          <cell r="V1305" t="str">
            <v>MX</v>
          </cell>
          <cell r="W1305" t="str">
            <v>Compliant</v>
          </cell>
          <cell r="Y1305">
            <v>391</v>
          </cell>
        </row>
        <row r="1306">
          <cell r="A1306" t="str">
            <v>AC18/26-WH</v>
          </cell>
          <cell r="B1306" t="str">
            <v>JBL</v>
          </cell>
          <cell r="C1306" t="str">
            <v>AE Series</v>
          </cell>
          <cell r="D1306" t="str">
            <v>AC18/26-WH</v>
          </cell>
          <cell r="E1306" t="str">
            <v>JBL052</v>
          </cell>
          <cell r="H1306" t="str">
            <v>AC18/26 - SINGLE 8"2-WAY (white)</v>
          </cell>
          <cell r="I1306" t="str">
            <v>AC18/26 in white.</v>
          </cell>
          <cell r="J1306">
            <v>1430</v>
          </cell>
          <cell r="K1306">
            <v>1430</v>
          </cell>
          <cell r="L1306">
            <v>715</v>
          </cell>
          <cell r="P1306">
            <v>691991010620</v>
          </cell>
          <cell r="R1306">
            <v>29</v>
          </cell>
          <cell r="S1306">
            <v>13</v>
          </cell>
          <cell r="T1306">
            <v>14</v>
          </cell>
          <cell r="U1306">
            <v>20</v>
          </cell>
          <cell r="V1306" t="str">
            <v>MX</v>
          </cell>
          <cell r="W1306" t="str">
            <v>Compliant</v>
          </cell>
          <cell r="Y1306">
            <v>392</v>
          </cell>
        </row>
        <row r="1307">
          <cell r="A1307" t="str">
            <v>AC18/26-WRC</v>
          </cell>
          <cell r="B1307" t="str">
            <v>JBL</v>
          </cell>
          <cell r="C1307" t="str">
            <v>Custom Shop</v>
          </cell>
          <cell r="D1307" t="str">
            <v>AC18/26-WRC</v>
          </cell>
          <cell r="F1307" t="str">
            <v>YES</v>
          </cell>
          <cell r="H1307" t="str">
            <v>AC18/26 - SINGLE 8"2-WAY (white)</v>
          </cell>
          <cell r="I1307" t="str">
            <v>Ultra-Compact 2-Way Loudspeaker with 1 x 5.25" LF.  90° x 90° Coverage, Passive.  Suspension Eyebolts Not Included.  Optional U-Bracket Model MTU-15.  Sold as 2 per carton.</v>
          </cell>
          <cell r="J1307" t="str">
            <v>Please email CustomAudio@harman.com for quote</v>
          </cell>
          <cell r="K1307" t="str">
            <v>Please email CustomAudio@harman.com for quote</v>
          </cell>
          <cell r="L1307" t="str">
            <v>Please email CustomAudio@harman.com for quote</v>
          </cell>
          <cell r="P1307">
            <v>691991010637</v>
          </cell>
          <cell r="R1307">
            <v>15</v>
          </cell>
          <cell r="S1307">
            <v>12</v>
          </cell>
          <cell r="T1307">
            <v>14</v>
          </cell>
          <cell r="U1307">
            <v>22</v>
          </cell>
          <cell r="V1307" t="str">
            <v>MX</v>
          </cell>
          <cell r="Y1307">
            <v>393</v>
          </cell>
        </row>
        <row r="1308">
          <cell r="A1308" t="str">
            <v>AC18/95</v>
          </cell>
          <cell r="B1308" t="str">
            <v>JBL</v>
          </cell>
          <cell r="C1308" t="str">
            <v>AE Series</v>
          </cell>
          <cell r="D1308" t="str">
            <v>AC18/95</v>
          </cell>
          <cell r="E1308" t="str">
            <v>JBL050</v>
          </cell>
          <cell r="H1308" t="str">
            <v>AC18/95 - SINGLE 8"2-WAY</v>
          </cell>
          <cell r="I1308" t="str">
            <v>Compact 2-Way Loudspeaker with 1 x 8" LF.  90° x 50° Coverage, Passive.  Compact  PT™ Progressive Transition™ Waveguide, Rotatable.  Suspension Eyebolts Not Included.  Optional U-Bracket Model MTU-18.</v>
          </cell>
          <cell r="J1308">
            <v>1430</v>
          </cell>
          <cell r="K1308">
            <v>1430</v>
          </cell>
          <cell r="L1308">
            <v>715</v>
          </cell>
          <cell r="P1308">
            <v>691991002113</v>
          </cell>
          <cell r="R1308">
            <v>28.35</v>
          </cell>
          <cell r="S1308">
            <v>13.5</v>
          </cell>
          <cell r="T1308">
            <v>14</v>
          </cell>
          <cell r="U1308">
            <v>20.5</v>
          </cell>
          <cell r="V1308" t="str">
            <v>MX</v>
          </cell>
          <cell r="W1308" t="str">
            <v>Compliant</v>
          </cell>
          <cell r="Y1308">
            <v>394</v>
          </cell>
        </row>
        <row r="1309">
          <cell r="A1309" t="str">
            <v>AC18/95-WH</v>
          </cell>
          <cell r="B1309" t="str">
            <v>JBL</v>
          </cell>
          <cell r="C1309" t="str">
            <v>AE Series</v>
          </cell>
          <cell r="D1309" t="str">
            <v>AC18/95-WH</v>
          </cell>
          <cell r="E1309" t="str">
            <v>JBL052</v>
          </cell>
          <cell r="H1309" t="str">
            <v>AC18/95 - SINGLE 8"2-WAY (white)</v>
          </cell>
          <cell r="I1309" t="str">
            <v>AC18/95 in white.</v>
          </cell>
          <cell r="J1309">
            <v>1430</v>
          </cell>
          <cell r="K1309">
            <v>1430</v>
          </cell>
          <cell r="L1309">
            <v>715</v>
          </cell>
          <cell r="P1309">
            <v>691991002106</v>
          </cell>
          <cell r="R1309">
            <v>29</v>
          </cell>
          <cell r="S1309">
            <v>14</v>
          </cell>
          <cell r="T1309">
            <v>13</v>
          </cell>
          <cell r="U1309">
            <v>20</v>
          </cell>
          <cell r="V1309" t="str">
            <v>MX</v>
          </cell>
          <cell r="W1309" t="str">
            <v>Compliant</v>
          </cell>
          <cell r="Y1309">
            <v>395</v>
          </cell>
        </row>
        <row r="1310">
          <cell r="A1310" t="str">
            <v>AC18/95-WRX</v>
          </cell>
          <cell r="B1310" t="str">
            <v>JBL</v>
          </cell>
          <cell r="C1310" t="str">
            <v>Custom Shop Item</v>
          </cell>
          <cell r="D1310" t="str">
            <v>AC18/95-WRX</v>
          </cell>
          <cell r="E1310" t="str">
            <v>JBL050</v>
          </cell>
          <cell r="F1310" t="str">
            <v>YES</v>
          </cell>
          <cell r="H1310" t="str">
            <v>AC18/95 - SINGLE 8"2-WAY (Extreme Weather Protection Treatment)</v>
          </cell>
          <cell r="I1310" t="str">
            <v xml:space="preserve">Compact 2-Way Loudspeaker with 1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310" t="str">
            <v>Please email CustomAudio@harman.com for quote</v>
          </cell>
          <cell r="K1310" t="str">
            <v>Please email CustomAudio@harman.com for quote</v>
          </cell>
          <cell r="L1310" t="str">
            <v>Please email CustomAudio@harman.com for quote</v>
          </cell>
          <cell r="R1310">
            <v>35</v>
          </cell>
          <cell r="S1310">
            <v>16</v>
          </cell>
          <cell r="T1310">
            <v>15</v>
          </cell>
          <cell r="U1310">
            <v>21</v>
          </cell>
          <cell r="V1310" t="str">
            <v>MX</v>
          </cell>
          <cell r="W1310" t="str">
            <v>Compliant</v>
          </cell>
          <cell r="Y1310">
            <v>396</v>
          </cell>
        </row>
        <row r="1311">
          <cell r="A1311" t="str">
            <v>AC18/95-WRC</v>
          </cell>
          <cell r="B1311" t="str">
            <v>JBL</v>
          </cell>
          <cell r="C1311" t="str">
            <v>Custom Shop Item</v>
          </cell>
          <cell r="D1311" t="str">
            <v>AC18/95-WRC</v>
          </cell>
          <cell r="E1311" t="str">
            <v>JBL052</v>
          </cell>
          <cell r="F1311" t="str">
            <v>YES</v>
          </cell>
          <cell r="H1311" t="str">
            <v>AC18/95 - SINGLE 8"2-WAY (Extreme Weather Protection Treatment)</v>
          </cell>
          <cell r="I1311" t="str">
            <v>Ultra-Compact 2-Way Loudspeaker with 1 x 5.25" LF.  90° x 90° Coverage, Passive.  Suspension Eyebolts Not Included.  Optional U-Bracket Model MTU-15.  Sold as 2 per carton.</v>
          </cell>
          <cell r="J1311" t="str">
            <v>Please email CustomAudio@harman.com for quote</v>
          </cell>
          <cell r="K1311" t="str">
            <v>Please email CustomAudio@harman.com for quote</v>
          </cell>
          <cell r="L1311" t="str">
            <v>Please email CustomAudio@harman.com for quote</v>
          </cell>
          <cell r="P1311">
            <v>691991028984</v>
          </cell>
          <cell r="V1311" t="str">
            <v>MX</v>
          </cell>
          <cell r="W1311" t="str">
            <v>Compliant</v>
          </cell>
          <cell r="Y1311">
            <v>397</v>
          </cell>
        </row>
        <row r="1312">
          <cell r="A1312" t="str">
            <v>AC25</v>
          </cell>
          <cell r="B1312" t="str">
            <v>JBL</v>
          </cell>
          <cell r="C1312" t="str">
            <v>AE Series</v>
          </cell>
          <cell r="D1312" t="str">
            <v>AC25</v>
          </cell>
          <cell r="E1312" t="str">
            <v>JBL050</v>
          </cell>
          <cell r="H1312" t="str">
            <v>AC25 - Dual   5.25" 2way</v>
          </cell>
          <cell r="I1312" t="str">
            <v>Ultra-Compact 2-Way Loudspeaker with 2 x 5.25" LF.  90° x 90° Coverage, Passive.  Suspension Eyebolts Not Included.  Optional U-Bracket Model MTU-25.</v>
          </cell>
          <cell r="J1312">
            <v>1080</v>
          </cell>
          <cell r="K1312">
            <v>1080</v>
          </cell>
          <cell r="L1312">
            <v>540</v>
          </cell>
          <cell r="P1312">
            <v>691991010842</v>
          </cell>
          <cell r="R1312">
            <v>18</v>
          </cell>
          <cell r="S1312">
            <v>10</v>
          </cell>
          <cell r="T1312">
            <v>10</v>
          </cell>
          <cell r="U1312">
            <v>16</v>
          </cell>
          <cell r="V1312" t="str">
            <v>MX</v>
          </cell>
          <cell r="W1312" t="str">
            <v>Compliant</v>
          </cell>
          <cell r="Y1312">
            <v>398</v>
          </cell>
        </row>
        <row r="1313">
          <cell r="A1313" t="str">
            <v>AC25-WH</v>
          </cell>
          <cell r="B1313" t="str">
            <v>JBL</v>
          </cell>
          <cell r="C1313" t="str">
            <v>AE Series</v>
          </cell>
          <cell r="D1313" t="str">
            <v>AC25-WH</v>
          </cell>
          <cell r="E1313" t="str">
            <v>JBL052</v>
          </cell>
          <cell r="H1313" t="str">
            <v>AC25 - Dual   5.25" 2way (white)</v>
          </cell>
          <cell r="I1313" t="str">
            <v>AC25 in white.</v>
          </cell>
          <cell r="J1313">
            <v>1080</v>
          </cell>
          <cell r="K1313">
            <v>1080</v>
          </cell>
          <cell r="L1313">
            <v>540</v>
          </cell>
          <cell r="P1313">
            <v>691991010859</v>
          </cell>
          <cell r="R1313">
            <v>17.55</v>
          </cell>
          <cell r="S1313">
            <v>11</v>
          </cell>
          <cell r="T1313">
            <v>10</v>
          </cell>
          <cell r="U1313">
            <v>17</v>
          </cell>
          <cell r="V1313" t="str">
            <v>MX</v>
          </cell>
          <cell r="W1313" t="str">
            <v>Compliant</v>
          </cell>
          <cell r="Y1313">
            <v>399</v>
          </cell>
        </row>
        <row r="1314">
          <cell r="A1314" t="str">
            <v>AC25-WRX</v>
          </cell>
          <cell r="B1314" t="str">
            <v>JBL</v>
          </cell>
          <cell r="C1314" t="str">
            <v>AE Series</v>
          </cell>
          <cell r="D1314" t="str">
            <v>AC25-WRX</v>
          </cell>
          <cell r="F1314" t="str">
            <v>YES</v>
          </cell>
          <cell r="H1314" t="str">
            <v>AC25 - Dual   5.25" 2way (white)</v>
          </cell>
          <cell r="I1314" t="str">
            <v>Ultra-Compact 2-Way Loudspeaker with 1 x 5.25" LF.  90° x 90° Coverage, Passive.  Suspension Eyebolts Not Included.  Optional U-Bracket Model MTU-15.  Sold as 2 per carton.</v>
          </cell>
          <cell r="J1314">
            <v>1283.3800000000001</v>
          </cell>
          <cell r="K1314">
            <v>1283.3800000000001</v>
          </cell>
          <cell r="L1314">
            <v>641.69000000000005</v>
          </cell>
          <cell r="V1314" t="str">
            <v>MX</v>
          </cell>
          <cell r="W1314" t="str">
            <v>Compliant</v>
          </cell>
          <cell r="Y1314">
            <v>400</v>
          </cell>
        </row>
        <row r="1315">
          <cell r="A1315" t="str">
            <v>AC26</v>
          </cell>
          <cell r="B1315" t="str">
            <v>JBL</v>
          </cell>
          <cell r="C1315" t="str">
            <v>AE Series</v>
          </cell>
          <cell r="D1315" t="str">
            <v>AC26</v>
          </cell>
          <cell r="E1315" t="str">
            <v>JBL052</v>
          </cell>
          <cell r="H1315" t="str">
            <v>AC26 - Dual   6.5" 2way</v>
          </cell>
          <cell r="I1315" t="str">
            <v>Compact 2-Way Loudspeaker with 2 x 6.5" LF.  90° x 90° Coverage, Passive.  Compact  PT™ Progressive Transition™ Waveguide.  Suspension Eyebolts Not Included.  Optional U-Bracket Model MTU-26.</v>
          </cell>
          <cell r="J1315">
            <v>1660</v>
          </cell>
          <cell r="K1315">
            <v>1660</v>
          </cell>
          <cell r="L1315">
            <v>830</v>
          </cell>
          <cell r="P1315">
            <v>50036904094</v>
          </cell>
          <cell r="R1315">
            <v>24</v>
          </cell>
          <cell r="S1315">
            <v>8</v>
          </cell>
          <cell r="T1315">
            <v>9</v>
          </cell>
          <cell r="U1315">
            <v>22</v>
          </cell>
          <cell r="V1315" t="str">
            <v>MX</v>
          </cell>
          <cell r="W1315" t="str">
            <v>Compliant</v>
          </cell>
          <cell r="Y1315">
            <v>401</v>
          </cell>
        </row>
        <row r="1316">
          <cell r="A1316" t="str">
            <v>AC26-WH</v>
          </cell>
          <cell r="B1316" t="str">
            <v>JBL</v>
          </cell>
          <cell r="C1316" t="str">
            <v>AE Series</v>
          </cell>
          <cell r="D1316" t="str">
            <v>AC26-WH</v>
          </cell>
          <cell r="E1316" t="str">
            <v>JBL052</v>
          </cell>
          <cell r="H1316" t="str">
            <v>AC26 - Dual   6.5" 2way (white)</v>
          </cell>
          <cell r="I1316" t="str">
            <v>AC26 in white.</v>
          </cell>
          <cell r="J1316">
            <v>1660</v>
          </cell>
          <cell r="K1316">
            <v>1660</v>
          </cell>
          <cell r="L1316">
            <v>830</v>
          </cell>
          <cell r="P1316">
            <v>691991000171</v>
          </cell>
          <cell r="R1316">
            <v>29</v>
          </cell>
          <cell r="S1316">
            <v>13</v>
          </cell>
          <cell r="T1316">
            <v>12</v>
          </cell>
          <cell r="U1316">
            <v>23</v>
          </cell>
          <cell r="V1316" t="str">
            <v>MX</v>
          </cell>
          <cell r="W1316" t="str">
            <v>Compliant</v>
          </cell>
          <cell r="Y1316">
            <v>402</v>
          </cell>
        </row>
        <row r="1317">
          <cell r="A1317" t="str">
            <v>AC26-WRC</v>
          </cell>
          <cell r="B1317" t="str">
            <v>JBL</v>
          </cell>
          <cell r="C1317" t="str">
            <v>Custom Shop</v>
          </cell>
          <cell r="D1317" t="str">
            <v>AC26-WRC</v>
          </cell>
          <cell r="E1317" t="str">
            <v>JBL052</v>
          </cell>
          <cell r="F1317" t="str">
            <v>YES</v>
          </cell>
          <cell r="H1317" t="str">
            <v>AC26 - Dual   6.5" 2way (white)</v>
          </cell>
          <cell r="I1317" t="str">
            <v>Ultra-Compact 2-Way Loudspeaker with 1 x 5.25" LF.  90° x 90° Coverage, Passive.  Suspension Eyebolts Not Included.  Optional U-Bracket Model MTU-15.  Sold as 2 per carton.</v>
          </cell>
          <cell r="J1317" t="str">
            <v>Please email CustomAudio@harman.com for quote</v>
          </cell>
          <cell r="K1317" t="str">
            <v>Please email CustomAudio@harman.com for quote</v>
          </cell>
          <cell r="L1317" t="str">
            <v>Please email CustomAudio@harman.com for quote</v>
          </cell>
          <cell r="P1317">
            <v>691991010866</v>
          </cell>
          <cell r="R1317">
            <v>32</v>
          </cell>
          <cell r="S1317">
            <v>14</v>
          </cell>
          <cell r="T1317">
            <v>12</v>
          </cell>
          <cell r="U1317">
            <v>24</v>
          </cell>
          <cell r="V1317" t="str">
            <v>CN</v>
          </cell>
          <cell r="Y1317">
            <v>403</v>
          </cell>
        </row>
        <row r="1318">
          <cell r="A1318" t="str">
            <v>AC28/26</v>
          </cell>
          <cell r="B1318" t="str">
            <v>JBL</v>
          </cell>
          <cell r="C1318" t="str">
            <v>AE Series</v>
          </cell>
          <cell r="D1318" t="str">
            <v>AC28/26</v>
          </cell>
          <cell r="E1318" t="str">
            <v>JBL052</v>
          </cell>
          <cell r="H1318" t="str">
            <v>AC28/26 - Dual   8" 2way</v>
          </cell>
          <cell r="I1318" t="str">
            <v>Compact 2-Way Loudspeaker with 2 x 8" LF.  120° x 60° Coverage, Passive.  Compact  PT™ Progressive Transition™ Waveguide, Rotatable.  Suspension Eyebolts Not Included.  Optional U-Bracket Model MTU-28.</v>
          </cell>
          <cell r="J1318">
            <v>1930</v>
          </cell>
          <cell r="K1318">
            <v>1930</v>
          </cell>
          <cell r="L1318">
            <v>965</v>
          </cell>
          <cell r="P1318">
            <v>691991010873</v>
          </cell>
          <cell r="R1318">
            <v>46.35</v>
          </cell>
          <cell r="S1318">
            <v>13</v>
          </cell>
          <cell r="T1318">
            <v>14</v>
          </cell>
          <cell r="U1318">
            <v>29</v>
          </cell>
          <cell r="V1318" t="str">
            <v>MX</v>
          </cell>
          <cell r="W1318" t="str">
            <v>Compliant</v>
          </cell>
          <cell r="Y1318">
            <v>404</v>
          </cell>
        </row>
        <row r="1319">
          <cell r="A1319" t="str">
            <v>AC28/26-WH</v>
          </cell>
          <cell r="B1319" t="str">
            <v>JBL</v>
          </cell>
          <cell r="C1319" t="str">
            <v>AE Series</v>
          </cell>
          <cell r="D1319" t="str">
            <v>AC28/26-WH</v>
          </cell>
          <cell r="E1319" t="str">
            <v>JBL052</v>
          </cell>
          <cell r="H1319" t="str">
            <v>AC28/26 - Dual   8" 2way (white)</v>
          </cell>
          <cell r="I1319" t="str">
            <v>AC28/26 in white.</v>
          </cell>
          <cell r="J1319">
            <v>1930</v>
          </cell>
          <cell r="K1319">
            <v>1930</v>
          </cell>
          <cell r="L1319">
            <v>965</v>
          </cell>
          <cell r="P1319">
            <v>691991010880</v>
          </cell>
          <cell r="R1319">
            <v>46</v>
          </cell>
          <cell r="S1319">
            <v>14</v>
          </cell>
          <cell r="T1319">
            <v>13</v>
          </cell>
          <cell r="U1319">
            <v>29</v>
          </cell>
          <cell r="V1319" t="str">
            <v>MX</v>
          </cell>
          <cell r="W1319" t="str">
            <v>Compliant</v>
          </cell>
          <cell r="Y1319">
            <v>405</v>
          </cell>
        </row>
        <row r="1320">
          <cell r="A1320" t="str">
            <v>AC28/26-WRC</v>
          </cell>
          <cell r="B1320" t="str">
            <v>JBL</v>
          </cell>
          <cell r="C1320" t="str">
            <v>Custom Shop</v>
          </cell>
          <cell r="D1320" t="str">
            <v>AC28/26-WRC</v>
          </cell>
          <cell r="F1320" t="str">
            <v>YES</v>
          </cell>
          <cell r="H1320" t="str">
            <v>AC28/26 - Dual   8" 2way (white)</v>
          </cell>
          <cell r="I1320" t="str">
            <v>Ultra-Compact 2-Way Loudspeaker with 1 x 5.25" LF.  90° x 90° Coverage, Passive.  Suspension Eyebolts Not Included.  Optional U-Bracket Model MTU-15.  Sold as 2 per carton.</v>
          </cell>
          <cell r="J1320" t="str">
            <v>Please email CustomAudio@harman.com for quote</v>
          </cell>
          <cell r="K1320" t="str">
            <v>Please email CustomAudio@harman.com for quote</v>
          </cell>
          <cell r="L1320" t="str">
            <v>Please email CustomAudio@harman.com for quote</v>
          </cell>
          <cell r="R1320">
            <v>56</v>
          </cell>
          <cell r="S1320">
            <v>14</v>
          </cell>
          <cell r="T1320">
            <v>14</v>
          </cell>
          <cell r="U1320">
            <v>30</v>
          </cell>
          <cell r="V1320" t="str">
            <v>MX</v>
          </cell>
          <cell r="W1320" t="str">
            <v>Compliant</v>
          </cell>
          <cell r="Y1320">
            <v>406</v>
          </cell>
        </row>
        <row r="1321">
          <cell r="A1321" t="str">
            <v>AC28/26-WRX</v>
          </cell>
          <cell r="B1321" t="str">
            <v>JBL</v>
          </cell>
          <cell r="C1321" t="str">
            <v>Custom Shop</v>
          </cell>
          <cell r="D1321" t="str">
            <v>AC28/26-WRX</v>
          </cell>
          <cell r="E1321" t="str">
            <v>JBL050</v>
          </cell>
          <cell r="F1321" t="str">
            <v>YES</v>
          </cell>
          <cell r="H1321" t="str">
            <v>AC28/26 - Dual   8" 2way (white)</v>
          </cell>
          <cell r="I1321" t="str">
            <v>Ultra-Compact 2-Way Loudspeaker with 1 x 5.25" LF.  90° x 90° Coverage, Passive.  Suspension Eyebolts Not Included.  Optional U-Bracket Model MTU-15.  Sold as 2 per carton.</v>
          </cell>
          <cell r="J1321" t="str">
            <v>Please email CustomAudio@harman.com for quote</v>
          </cell>
          <cell r="K1321" t="str">
            <v>Please email CustomAudio@harman.com for quote</v>
          </cell>
          <cell r="L1321" t="str">
            <v>Please email CustomAudio@harman.com for quote</v>
          </cell>
          <cell r="V1321" t="str">
            <v>MX</v>
          </cell>
          <cell r="W1321" t="str">
            <v>Compliant</v>
          </cell>
          <cell r="Y1321">
            <v>407</v>
          </cell>
        </row>
        <row r="1322">
          <cell r="A1322" t="str">
            <v>AC28/95</v>
          </cell>
          <cell r="B1322" t="str">
            <v>JBL</v>
          </cell>
          <cell r="C1322" t="str">
            <v>AE Series</v>
          </cell>
          <cell r="D1322" t="str">
            <v>AC28/95</v>
          </cell>
          <cell r="E1322" t="str">
            <v>JBL050</v>
          </cell>
          <cell r="H1322" t="str">
            <v>AC28/95 - Dual   8" 2way</v>
          </cell>
          <cell r="I1322" t="str">
            <v>Compact 2-Way Loudspeaker with 2 x 8" LF.  90° x 50° Coverage, Passive.  Compact  PT™ Progressive Transition™ Waveguide, Rotatable.  Suspension Eyebolts Not Included.  Optional U-Bracket Model MTU-28.</v>
          </cell>
          <cell r="J1322">
            <v>1930</v>
          </cell>
          <cell r="K1322">
            <v>1930</v>
          </cell>
          <cell r="L1322">
            <v>965</v>
          </cell>
          <cell r="P1322">
            <v>691991010897</v>
          </cell>
          <cell r="R1322">
            <v>47</v>
          </cell>
          <cell r="S1322">
            <v>13</v>
          </cell>
          <cell r="T1322">
            <v>14</v>
          </cell>
          <cell r="U1322">
            <v>28</v>
          </cell>
          <cell r="V1322" t="str">
            <v>MX</v>
          </cell>
          <cell r="W1322" t="str">
            <v>Compliant</v>
          </cell>
          <cell r="Y1322">
            <v>408</v>
          </cell>
        </row>
        <row r="1323">
          <cell r="A1323" t="str">
            <v>AC28/95-WH</v>
          </cell>
          <cell r="B1323" t="str">
            <v>JBL</v>
          </cell>
          <cell r="C1323" t="str">
            <v>AE Series</v>
          </cell>
          <cell r="D1323" t="str">
            <v>AC28/95-WH</v>
          </cell>
          <cell r="E1323" t="str">
            <v>JBL052</v>
          </cell>
          <cell r="H1323" t="str">
            <v>AC28/95 - Dual   8" 2way (white)</v>
          </cell>
          <cell r="I1323" t="str">
            <v>AC28/95 in white.</v>
          </cell>
          <cell r="J1323">
            <v>1930</v>
          </cell>
          <cell r="K1323">
            <v>1930</v>
          </cell>
          <cell r="L1323">
            <v>965</v>
          </cell>
          <cell r="P1323">
            <v>691991010903</v>
          </cell>
          <cell r="R1323">
            <v>47</v>
          </cell>
          <cell r="S1323">
            <v>13</v>
          </cell>
          <cell r="T1323">
            <v>13.5</v>
          </cell>
          <cell r="U1323">
            <v>28.5</v>
          </cell>
          <cell r="V1323" t="str">
            <v>MX</v>
          </cell>
          <cell r="W1323" t="str">
            <v>Compliant</v>
          </cell>
          <cell r="Y1323">
            <v>409</v>
          </cell>
        </row>
        <row r="1324">
          <cell r="A1324" t="str">
            <v>AC28/95-WRC</v>
          </cell>
          <cell r="B1324" t="str">
            <v>JBL</v>
          </cell>
          <cell r="C1324" t="str">
            <v>Custom Shop Item</v>
          </cell>
          <cell r="D1324" t="str">
            <v>AC28/95-WRC</v>
          </cell>
          <cell r="E1324" t="str">
            <v>JBL052</v>
          </cell>
          <cell r="F1324" t="str">
            <v>YES</v>
          </cell>
          <cell r="H1324" t="str">
            <v>AC28/95 - Dual   8" 2way (Extreme Weather Protection Treatment)</v>
          </cell>
          <cell r="I1324" t="str">
            <v>Ultra-Compact 2-Way Loudspeaker with 1 x 5.25" LF.  90° x 90° Coverage, Passive.  Suspension Eyebolts Not Included.  Optional U-Bracket Model MTU-15.  Sold as 2 per carton.</v>
          </cell>
          <cell r="J1324" t="str">
            <v>Please email CustomAudio@harman.com for quote</v>
          </cell>
          <cell r="K1324" t="str">
            <v>Please email CustomAudio@harman.com for quote</v>
          </cell>
          <cell r="L1324" t="str">
            <v>Please email CustomAudio@harman.com for quote</v>
          </cell>
          <cell r="P1324">
            <v>691991029035</v>
          </cell>
          <cell r="R1324">
            <v>51</v>
          </cell>
          <cell r="S1324">
            <v>15</v>
          </cell>
          <cell r="T1324">
            <v>15.5</v>
          </cell>
          <cell r="U1324">
            <v>28.5</v>
          </cell>
          <cell r="V1324" t="str">
            <v>CN</v>
          </cell>
          <cell r="W1324" t="str">
            <v>Non Compliant</v>
          </cell>
          <cell r="Y1324">
            <v>410</v>
          </cell>
        </row>
        <row r="1325">
          <cell r="A1325" t="str">
            <v>AC28/95-WRX</v>
          </cell>
          <cell r="B1325" t="str">
            <v>JBL</v>
          </cell>
          <cell r="C1325" t="str">
            <v>Custom Shop Item</v>
          </cell>
          <cell r="D1325" t="str">
            <v>AC28/95-WRX</v>
          </cell>
          <cell r="E1325" t="str">
            <v>JBL050</v>
          </cell>
          <cell r="F1325" t="str">
            <v>YES</v>
          </cell>
          <cell r="H1325" t="str">
            <v>AC28/95 - Dual   8" 2way (Extreme Weather Protection Treatment)</v>
          </cell>
          <cell r="I1325" t="str">
            <v xml:space="preserve">Compact 2-Way Loudspeaker with 2 x 8" LF.  90° x 50° Coverage, Passive.  Compact  PT™ Progressive Transition™ Waveguide, Rotatable. With Extreme Weather Protection Treatment. WRC &amp; WRX enclosures are larger than the standard enclosure.  Visit www.jblpro.com to download AE Series 2D WRC &amp; WRX drawings.  MTU brackets do not fit WRC &amp; WRX enclosures.  GRAY. </v>
          </cell>
          <cell r="J1325" t="str">
            <v>Please email CustomAudio@harman.com for quote</v>
          </cell>
          <cell r="K1325" t="str">
            <v>Please email CustomAudio@harman.com for quote</v>
          </cell>
          <cell r="L1325" t="str">
            <v>Please email CustomAudio@harman.com for quote</v>
          </cell>
          <cell r="P1325">
            <v>691991010910</v>
          </cell>
          <cell r="R1325">
            <v>75</v>
          </cell>
          <cell r="S1325">
            <v>17</v>
          </cell>
          <cell r="T1325">
            <v>15</v>
          </cell>
          <cell r="U1325">
            <v>30</v>
          </cell>
          <cell r="V1325" t="str">
            <v>CN</v>
          </cell>
          <cell r="W1325" t="str">
            <v>Non Compliant</v>
          </cell>
          <cell r="Y1325">
            <v>411</v>
          </cell>
        </row>
        <row r="1326">
          <cell r="A1326" t="str">
            <v>AC115S</v>
          </cell>
          <cell r="B1326" t="str">
            <v>JBL</v>
          </cell>
          <cell r="C1326" t="str">
            <v>AE Series</v>
          </cell>
          <cell r="D1326" t="str">
            <v>AC115S</v>
          </cell>
          <cell r="E1326">
            <v>82300300</v>
          </cell>
          <cell r="H1326" t="str">
            <v xml:space="preserve">15" Subwoofer </v>
          </cell>
          <cell r="I1326" t="str">
            <v>15" Subwoofer with 75mm (3 in) voice coil.</v>
          </cell>
          <cell r="J1326">
            <v>1010</v>
          </cell>
          <cell r="K1326">
            <v>1010</v>
          </cell>
          <cell r="L1326">
            <v>747.15</v>
          </cell>
          <cell r="P1326">
            <v>691991001314</v>
          </cell>
          <cell r="R1326">
            <v>61.1</v>
          </cell>
          <cell r="S1326">
            <v>25</v>
          </cell>
          <cell r="T1326">
            <v>18</v>
          </cell>
          <cell r="U1326">
            <v>21</v>
          </cell>
          <cell r="V1326" t="str">
            <v>CN</v>
          </cell>
          <cell r="W1326" t="str">
            <v>Non Compliant</v>
          </cell>
          <cell r="Y1326">
            <v>412</v>
          </cell>
        </row>
        <row r="1327">
          <cell r="A1327" t="str">
            <v>AC115S-WH</v>
          </cell>
          <cell r="B1327" t="str">
            <v>JBL</v>
          </cell>
          <cell r="C1327" t="str">
            <v>AE Series</v>
          </cell>
          <cell r="D1327" t="str">
            <v>AC115S-WH</v>
          </cell>
          <cell r="E1327" t="str">
            <v>JBL052</v>
          </cell>
          <cell r="H1327" t="str">
            <v>15" Subwoofer, white</v>
          </cell>
          <cell r="I1327" t="str">
            <v>AC115S in White</v>
          </cell>
          <cell r="J1327">
            <v>1510</v>
          </cell>
          <cell r="K1327">
            <v>1510</v>
          </cell>
          <cell r="L1327">
            <v>754.54</v>
          </cell>
          <cell r="P1327">
            <v>691991005022</v>
          </cell>
          <cell r="R1327">
            <v>62</v>
          </cell>
          <cell r="S1327">
            <v>19</v>
          </cell>
          <cell r="T1327">
            <v>26</v>
          </cell>
          <cell r="U1327">
            <v>22</v>
          </cell>
          <cell r="V1327" t="str">
            <v>CN</v>
          </cell>
          <cell r="W1327" t="str">
            <v>Non Compliant</v>
          </cell>
          <cell r="Y1327">
            <v>413</v>
          </cell>
        </row>
        <row r="1328">
          <cell r="A1328" t="str">
            <v>AC118S</v>
          </cell>
          <cell r="B1328" t="str">
            <v>JBL</v>
          </cell>
          <cell r="C1328" t="str">
            <v>AE Series</v>
          </cell>
          <cell r="D1328" t="str">
            <v>AC118S</v>
          </cell>
          <cell r="E1328" t="str">
            <v>JBL052</v>
          </cell>
          <cell r="H1328" t="str">
            <v xml:space="preserve">18" Subwoofer </v>
          </cell>
          <cell r="I1328" t="str">
            <v>18" Subwoofer with 75mm (3 in) voice coil.</v>
          </cell>
          <cell r="J1328">
            <v>1750</v>
          </cell>
          <cell r="K1328">
            <v>1750</v>
          </cell>
          <cell r="L1328">
            <v>875</v>
          </cell>
          <cell r="P1328">
            <v>691991001321</v>
          </cell>
          <cell r="R1328">
            <v>80</v>
          </cell>
          <cell r="S1328">
            <v>30</v>
          </cell>
          <cell r="T1328">
            <v>30</v>
          </cell>
          <cell r="U1328">
            <v>24</v>
          </cell>
          <cell r="V1328" t="str">
            <v>CN</v>
          </cell>
          <cell r="W1328" t="str">
            <v>Non Compliant</v>
          </cell>
          <cell r="Y1328">
            <v>414</v>
          </cell>
        </row>
        <row r="1329">
          <cell r="A1329" t="str">
            <v>AC118S-WH</v>
          </cell>
          <cell r="B1329" t="str">
            <v>JBL</v>
          </cell>
          <cell r="C1329" t="str">
            <v>AE Series</v>
          </cell>
          <cell r="D1329" t="str">
            <v>AC118S-WH</v>
          </cell>
          <cell r="E1329" t="str">
            <v>JBL052</v>
          </cell>
          <cell r="H1329" t="str">
            <v>18" Subwoofer, white</v>
          </cell>
          <cell r="I1329" t="str">
            <v>AC118S in White</v>
          </cell>
          <cell r="J1329">
            <v>1755</v>
          </cell>
          <cell r="K1329">
            <v>1755</v>
          </cell>
          <cell r="L1329">
            <v>875.84</v>
          </cell>
          <cell r="P1329">
            <v>691991005015</v>
          </cell>
          <cell r="R1329">
            <v>80</v>
          </cell>
          <cell r="S1329">
            <v>30</v>
          </cell>
          <cell r="T1329">
            <v>30</v>
          </cell>
          <cell r="U1329">
            <v>24</v>
          </cell>
          <cell r="V1329" t="str">
            <v>CN</v>
          </cell>
          <cell r="W1329" t="str">
            <v>Non Compliant</v>
          </cell>
          <cell r="Y1329">
            <v>415</v>
          </cell>
        </row>
        <row r="1330">
          <cell r="A1330" t="str">
            <v>AC195</v>
          </cell>
          <cell r="B1330" t="str">
            <v>JBL</v>
          </cell>
          <cell r="C1330" t="str">
            <v>AE Series</v>
          </cell>
          <cell r="D1330" t="str">
            <v>AC195</v>
          </cell>
          <cell r="E1330" t="str">
            <v>JBL050</v>
          </cell>
          <cell r="H1330" t="str">
            <v>10" 2-way full-range system</v>
          </cell>
          <cell r="I1330" t="str">
            <v>10" 2-way full-range system, rotatable 90⁰ x 50⁰ waveguide coverage pattern with 2408H-2 25mm (1 in) exit, 38mm (1.5 in) voice coil.</v>
          </cell>
          <cell r="J1330">
            <v>1350</v>
          </cell>
          <cell r="K1330">
            <v>1350</v>
          </cell>
          <cell r="L1330">
            <v>675</v>
          </cell>
          <cell r="P1330">
            <v>691991001260</v>
          </cell>
          <cell r="R1330">
            <v>33.5</v>
          </cell>
          <cell r="S1330">
            <v>15</v>
          </cell>
          <cell r="T1330">
            <v>14</v>
          </cell>
          <cell r="U1330">
            <v>23</v>
          </cell>
          <cell r="V1330" t="str">
            <v>CN</v>
          </cell>
          <cell r="W1330" t="str">
            <v>Non Compliant</v>
          </cell>
          <cell r="Y1330">
            <v>416</v>
          </cell>
        </row>
        <row r="1331">
          <cell r="A1331" t="str">
            <v>AC195-WH</v>
          </cell>
          <cell r="B1331" t="str">
            <v>JBL</v>
          </cell>
          <cell r="C1331" t="str">
            <v>AE Series</v>
          </cell>
          <cell r="D1331" t="str">
            <v>AC195-WH</v>
          </cell>
          <cell r="E1331" t="str">
            <v>JBL052</v>
          </cell>
          <cell r="H1331" t="str">
            <v>10" 2-way full-range system, white</v>
          </cell>
          <cell r="I1331" t="str">
            <v>AC195 in White</v>
          </cell>
          <cell r="J1331">
            <v>1335</v>
          </cell>
          <cell r="K1331">
            <v>1335</v>
          </cell>
          <cell r="L1331">
            <v>667.34</v>
          </cell>
          <cell r="P1331">
            <v>691991029004</v>
          </cell>
          <cell r="R1331">
            <v>39</v>
          </cell>
          <cell r="S1331">
            <v>15</v>
          </cell>
          <cell r="T1331">
            <v>15</v>
          </cell>
          <cell r="U1331">
            <v>24</v>
          </cell>
          <cell r="V1331" t="str">
            <v>CN</v>
          </cell>
          <cell r="W1331" t="str">
            <v>Non Compliant</v>
          </cell>
          <cell r="Y1331">
            <v>417</v>
          </cell>
        </row>
        <row r="1332">
          <cell r="A1332" t="str">
            <v>AC266</v>
          </cell>
          <cell r="B1332" t="str">
            <v>JBL</v>
          </cell>
          <cell r="C1332" t="str">
            <v>AE Series</v>
          </cell>
          <cell r="D1332" t="str">
            <v>AC266         </v>
          </cell>
          <cell r="E1332" t="str">
            <v>JBL050</v>
          </cell>
          <cell r="H1332" t="str">
            <v>12" 2-way full-range system</v>
          </cell>
          <cell r="I1332" t="str">
            <v>12" 2-way system, 60⁰ x 60⁰ waveguide coverage pattern with 2408H-2 25mm (1 in) exit, 38mm (1.5 in) voice coil.</v>
          </cell>
          <cell r="J1332">
            <v>1550</v>
          </cell>
          <cell r="K1332">
            <v>1550</v>
          </cell>
          <cell r="L1332">
            <v>775</v>
          </cell>
          <cell r="P1332">
            <v>691991001277</v>
          </cell>
          <cell r="V1332" t="str">
            <v>CN</v>
          </cell>
          <cell r="W1332" t="str">
            <v>Non Compliant</v>
          </cell>
          <cell r="Y1332">
            <v>418</v>
          </cell>
        </row>
        <row r="1333">
          <cell r="A1333" t="str">
            <v>AC266-WH</v>
          </cell>
          <cell r="B1333" t="str">
            <v>JBL</v>
          </cell>
          <cell r="C1333" t="str">
            <v>AE Series</v>
          </cell>
          <cell r="D1333" t="str">
            <v>AC266-WH       </v>
          </cell>
          <cell r="E1333" t="str">
            <v>JBL052</v>
          </cell>
          <cell r="H1333" t="str">
            <v>12" 2-way full-range system, white</v>
          </cell>
          <cell r="I1333" t="str">
            <v>AC266 in White</v>
          </cell>
          <cell r="J1333">
            <v>1525</v>
          </cell>
          <cell r="K1333">
            <v>1525</v>
          </cell>
          <cell r="L1333">
            <v>759.11</v>
          </cell>
          <cell r="P1333">
            <v>691991004261</v>
          </cell>
          <cell r="V1333" t="str">
            <v>CN</v>
          </cell>
          <cell r="W1333" t="str">
            <v>Non Compliant</v>
          </cell>
          <cell r="Y1333">
            <v>419</v>
          </cell>
        </row>
        <row r="1334">
          <cell r="A1334" t="str">
            <v>AC299</v>
          </cell>
          <cell r="B1334" t="str">
            <v>JBL</v>
          </cell>
          <cell r="C1334" t="str">
            <v>AE Series</v>
          </cell>
          <cell r="D1334" t="str">
            <v>AC299</v>
          </cell>
          <cell r="E1334" t="str">
            <v>JBL050</v>
          </cell>
          <cell r="H1334" t="str">
            <v>12" 2-way full-range system</v>
          </cell>
          <cell r="I1334" t="str">
            <v>12" 2-way system, 90⁰ x 90⁰ waveguide coverage pattern with 2408H-2 25mm (1 in) exit, 38mm (1.5 in) voice coil.</v>
          </cell>
          <cell r="J1334">
            <v>1550</v>
          </cell>
          <cell r="K1334">
            <v>1550</v>
          </cell>
          <cell r="L1334">
            <v>775</v>
          </cell>
          <cell r="P1334">
            <v>691991001284</v>
          </cell>
          <cell r="R1334">
            <v>44.2</v>
          </cell>
          <cell r="S1334">
            <v>17</v>
          </cell>
          <cell r="T1334">
            <v>17</v>
          </cell>
          <cell r="U1334">
            <v>25</v>
          </cell>
          <cell r="V1334" t="str">
            <v>CN</v>
          </cell>
          <cell r="W1334" t="str">
            <v>Non Compliant</v>
          </cell>
          <cell r="Y1334">
            <v>420</v>
          </cell>
        </row>
        <row r="1335">
          <cell r="A1335" t="str">
            <v>AC299-WH</v>
          </cell>
          <cell r="B1335" t="str">
            <v>JBL</v>
          </cell>
          <cell r="C1335" t="str">
            <v>AE Series</v>
          </cell>
          <cell r="D1335" t="str">
            <v>AC299-WH</v>
          </cell>
          <cell r="E1335" t="str">
            <v>JBL052</v>
          </cell>
          <cell r="H1335" t="str">
            <v>12" 2-way full-range system, white</v>
          </cell>
          <cell r="I1335" t="str">
            <v>AC299 in White</v>
          </cell>
          <cell r="J1335">
            <v>1525</v>
          </cell>
          <cell r="K1335">
            <v>1525</v>
          </cell>
          <cell r="L1335">
            <v>760.49</v>
          </cell>
          <cell r="P1335">
            <v>691991004278</v>
          </cell>
          <cell r="R1335">
            <v>49</v>
          </cell>
          <cell r="S1335">
            <v>18</v>
          </cell>
          <cell r="T1335">
            <v>17</v>
          </cell>
          <cell r="U1335">
            <v>27</v>
          </cell>
          <cell r="V1335" t="str">
            <v>CN</v>
          </cell>
          <cell r="W1335" t="str">
            <v>Non Compliant</v>
          </cell>
          <cell r="Y1335">
            <v>421</v>
          </cell>
        </row>
        <row r="1336">
          <cell r="A1336" t="str">
            <v>AC566</v>
          </cell>
          <cell r="B1336" t="str">
            <v>JBL</v>
          </cell>
          <cell r="C1336" t="str">
            <v>AE Series</v>
          </cell>
          <cell r="D1336" t="str">
            <v>AC566</v>
          </cell>
          <cell r="E1336" t="str">
            <v>JBL052</v>
          </cell>
          <cell r="H1336" t="str">
            <v>15" 2-way full-range system</v>
          </cell>
          <cell r="I1336" t="str">
            <v>15" 2-way system, 60⁰ x 60⁰ waveguide coverage pattern with 2408H-2 25mm (1 in) exit, 38mm (1.5 in) voice coil.</v>
          </cell>
          <cell r="J1336">
            <v>1520</v>
          </cell>
          <cell r="K1336">
            <v>1520</v>
          </cell>
          <cell r="L1336">
            <v>759.96</v>
          </cell>
          <cell r="P1336">
            <v>691991001291</v>
          </cell>
          <cell r="R1336">
            <v>51</v>
          </cell>
          <cell r="S1336">
            <v>20</v>
          </cell>
          <cell r="T1336">
            <v>18</v>
          </cell>
          <cell r="U1336">
            <v>29</v>
          </cell>
          <cell r="V1336" t="str">
            <v>CN</v>
          </cell>
          <cell r="W1336" t="str">
            <v>Non Compliant</v>
          </cell>
          <cell r="Y1336">
            <v>422</v>
          </cell>
        </row>
        <row r="1337">
          <cell r="A1337" t="str">
            <v>AC566-WH</v>
          </cell>
          <cell r="B1337" t="str">
            <v>JBL</v>
          </cell>
          <cell r="C1337" t="str">
            <v>AE Series</v>
          </cell>
          <cell r="D1337" t="str">
            <v>AC566-WH</v>
          </cell>
          <cell r="E1337" t="str">
            <v>JBL052</v>
          </cell>
          <cell r="H1337" t="str">
            <v>15" 2-way full-range system, white</v>
          </cell>
          <cell r="I1337" t="str">
            <v>AC566 in White</v>
          </cell>
          <cell r="J1337">
            <v>1675</v>
          </cell>
          <cell r="K1337">
            <v>1675</v>
          </cell>
          <cell r="L1337">
            <v>835.89</v>
          </cell>
          <cell r="P1337">
            <v>691991004285</v>
          </cell>
          <cell r="R1337">
            <v>54</v>
          </cell>
          <cell r="S1337">
            <v>19</v>
          </cell>
          <cell r="T1337">
            <v>20</v>
          </cell>
          <cell r="U1337">
            <v>30</v>
          </cell>
          <cell r="V1337" t="str">
            <v>CN</v>
          </cell>
          <cell r="W1337" t="str">
            <v>Non Compliant</v>
          </cell>
          <cell r="Y1337">
            <v>423</v>
          </cell>
        </row>
        <row r="1338">
          <cell r="A1338" t="str">
            <v>AC599</v>
          </cell>
          <cell r="B1338" t="str">
            <v>JBL</v>
          </cell>
          <cell r="C1338" t="str">
            <v>AE Series</v>
          </cell>
          <cell r="D1338" t="str">
            <v xml:space="preserve">AC599        </v>
          </cell>
          <cell r="E1338" t="str">
            <v>JBL052</v>
          </cell>
          <cell r="H1338" t="str">
            <v>15" 2-way full-range system</v>
          </cell>
          <cell r="I1338" t="str">
            <v>15" 2-way system, 90⁰ x 90⁰ waveguide coverage pattern with 2408H-2 25mm (1 in) exit, 38mm (1.5 in) voice coil.</v>
          </cell>
          <cell r="J1338">
            <v>1700</v>
          </cell>
          <cell r="K1338">
            <v>1700</v>
          </cell>
          <cell r="L1338">
            <v>850</v>
          </cell>
          <cell r="P1338">
            <v>691991001307</v>
          </cell>
          <cell r="V1338" t="str">
            <v>CN</v>
          </cell>
          <cell r="W1338" t="str">
            <v>Non Compliant</v>
          </cell>
          <cell r="Y1338">
            <v>424</v>
          </cell>
        </row>
        <row r="1339">
          <cell r="A1339" t="str">
            <v>AC599-WH</v>
          </cell>
          <cell r="B1339" t="str">
            <v>JBL</v>
          </cell>
          <cell r="C1339" t="str">
            <v>AE Series</v>
          </cell>
          <cell r="D1339" t="str">
            <v xml:space="preserve">AC599-WH   </v>
          </cell>
          <cell r="E1339" t="str">
            <v>JBL052</v>
          </cell>
          <cell r="H1339" t="str">
            <v>15" 2-way full-range system, white</v>
          </cell>
          <cell r="I1339" t="str">
            <v>AC299 in White</v>
          </cell>
          <cell r="J1339">
            <v>1675</v>
          </cell>
          <cell r="K1339">
            <v>1675</v>
          </cell>
          <cell r="L1339">
            <v>836.34</v>
          </cell>
          <cell r="P1339">
            <v>691991004292</v>
          </cell>
          <cell r="V1339" t="str">
            <v>CN</v>
          </cell>
          <cell r="W1339" t="str">
            <v>Non Compliant</v>
          </cell>
          <cell r="Y1339">
            <v>425</v>
          </cell>
        </row>
        <row r="1340">
          <cell r="A1340" t="str">
            <v>AC895</v>
          </cell>
          <cell r="B1340" t="str">
            <v>JBL</v>
          </cell>
          <cell r="C1340" t="str">
            <v>AE Series</v>
          </cell>
          <cell r="D1340" t="str">
            <v>AC895</v>
          </cell>
          <cell r="E1340" t="str">
            <v>JBL052</v>
          </cell>
          <cell r="H1340" t="str">
            <v>8" 2-way full-range system</v>
          </cell>
          <cell r="I1340" t="str">
            <v>8" 2-way full-range system, rotatable 90⁰ x 50⁰ waveguide coverage pattern with 2414H-C 25mm (1 in) exit, 25mm (1 in) voice coil.</v>
          </cell>
          <cell r="J1340">
            <v>1100</v>
          </cell>
          <cell r="K1340">
            <v>1100</v>
          </cell>
          <cell r="L1340">
            <v>550</v>
          </cell>
          <cell r="P1340">
            <v>691991001253</v>
          </cell>
          <cell r="R1340">
            <v>25.8</v>
          </cell>
          <cell r="S1340">
            <v>12</v>
          </cell>
          <cell r="T1340">
            <v>12</v>
          </cell>
          <cell r="U1340">
            <v>20</v>
          </cell>
          <cell r="V1340" t="str">
            <v>CN</v>
          </cell>
          <cell r="W1340" t="str">
            <v>Non Compliant</v>
          </cell>
          <cell r="Y1340">
            <v>426</v>
          </cell>
        </row>
        <row r="1341">
          <cell r="A1341" t="str">
            <v>AC895-WH</v>
          </cell>
          <cell r="B1341" t="str">
            <v>JBL</v>
          </cell>
          <cell r="C1341" t="str">
            <v>AE Series</v>
          </cell>
          <cell r="D1341" t="str">
            <v>AC895-WH</v>
          </cell>
          <cell r="E1341" t="str">
            <v>JBL052</v>
          </cell>
          <cell r="H1341" t="str">
            <v>8" 2-way full-range system, white</v>
          </cell>
          <cell r="I1341" t="str">
            <v>AC895 in White</v>
          </cell>
          <cell r="J1341">
            <v>1075</v>
          </cell>
          <cell r="K1341">
            <v>1075</v>
          </cell>
          <cell r="L1341">
            <v>536.38</v>
          </cell>
          <cell r="P1341">
            <v>691991004308</v>
          </cell>
          <cell r="R1341">
            <v>31</v>
          </cell>
          <cell r="S1341">
            <v>12</v>
          </cell>
          <cell r="T1341">
            <v>13</v>
          </cell>
          <cell r="U1341">
            <v>22</v>
          </cell>
          <cell r="V1341" t="str">
            <v>CN</v>
          </cell>
          <cell r="Y1341">
            <v>427</v>
          </cell>
        </row>
        <row r="1342">
          <cell r="A1342" t="str">
            <v>MTU-15</v>
          </cell>
          <cell r="B1342" t="str">
            <v>JBL</v>
          </cell>
          <cell r="C1342" t="str">
            <v>AE Series</v>
          </cell>
          <cell r="D1342" t="str">
            <v>MTU-15</v>
          </cell>
          <cell r="E1342" t="str">
            <v>JBL052</v>
          </cell>
          <cell r="H1342" t="str">
            <v>U BRACKET FOR AC15</v>
          </cell>
          <cell r="I1342" t="str">
            <v>U‐Bracket For Model AC15, Blk</v>
          </cell>
          <cell r="J1342">
            <v>120</v>
          </cell>
          <cell r="K1342">
            <v>120</v>
          </cell>
          <cell r="L1342">
            <v>60</v>
          </cell>
          <cell r="P1342">
            <v>691991012235</v>
          </cell>
          <cell r="R1342">
            <v>3</v>
          </cell>
          <cell r="S1342">
            <v>12</v>
          </cell>
          <cell r="T1342">
            <v>11</v>
          </cell>
          <cell r="U1342">
            <v>4</v>
          </cell>
          <cell r="V1342" t="str">
            <v>GB</v>
          </cell>
          <cell r="W1342" t="str">
            <v>Non Compliant</v>
          </cell>
          <cell r="Y1342">
            <v>428</v>
          </cell>
        </row>
        <row r="1343">
          <cell r="A1343" t="str">
            <v>MTU-15-WH</v>
          </cell>
          <cell r="B1343" t="str">
            <v>JBL</v>
          </cell>
          <cell r="C1343" t="str">
            <v>AE Series</v>
          </cell>
          <cell r="D1343" t="str">
            <v>MTU-15-WH</v>
          </cell>
          <cell r="E1343" t="str">
            <v>JBL052</v>
          </cell>
          <cell r="H1343" t="str">
            <v>U BRACKET FOR AC15</v>
          </cell>
          <cell r="I1343" t="str">
            <v>U‐Bracket For Model AC15, White</v>
          </cell>
          <cell r="J1343">
            <v>120</v>
          </cell>
          <cell r="K1343">
            <v>120</v>
          </cell>
          <cell r="L1343">
            <v>58.64</v>
          </cell>
          <cell r="P1343">
            <v>691991012242</v>
          </cell>
          <cell r="R1343">
            <v>3</v>
          </cell>
          <cell r="S1343">
            <v>12</v>
          </cell>
          <cell r="T1343">
            <v>11</v>
          </cell>
          <cell r="U1343">
            <v>4</v>
          </cell>
          <cell r="V1343" t="str">
            <v>CN</v>
          </cell>
          <cell r="W1343" t="str">
            <v>Non Compliant</v>
          </cell>
          <cell r="Y1343">
            <v>429</v>
          </cell>
        </row>
        <row r="1344">
          <cell r="A1344" t="str">
            <v>MTU-16</v>
          </cell>
          <cell r="B1344" t="str">
            <v>JBL</v>
          </cell>
          <cell r="C1344" t="str">
            <v>AE Series</v>
          </cell>
          <cell r="D1344" t="str">
            <v>MTU-16</v>
          </cell>
          <cell r="E1344" t="str">
            <v>JBL052</v>
          </cell>
          <cell r="H1344" t="str">
            <v>U BRACKET FOR AC16</v>
          </cell>
          <cell r="I1344" t="str">
            <v>U‐Bracket For Model AC16, Blk</v>
          </cell>
          <cell r="J1344">
            <v>192</v>
          </cell>
          <cell r="K1344">
            <v>160</v>
          </cell>
          <cell r="L1344">
            <v>77.760000000000005</v>
          </cell>
          <cell r="P1344">
            <v>691991012259</v>
          </cell>
          <cell r="R1344">
            <v>3.55</v>
          </cell>
          <cell r="S1344">
            <v>11</v>
          </cell>
          <cell r="T1344">
            <v>16</v>
          </cell>
          <cell r="U1344">
            <v>4</v>
          </cell>
          <cell r="V1344" t="str">
            <v>CN</v>
          </cell>
          <cell r="W1344" t="str">
            <v>Non Compliant</v>
          </cell>
          <cell r="Y1344">
            <v>430</v>
          </cell>
        </row>
        <row r="1345">
          <cell r="A1345" t="str">
            <v>MTU-16-WH</v>
          </cell>
          <cell r="B1345" t="str">
            <v>JBL</v>
          </cell>
          <cell r="C1345" t="str">
            <v>AE Series</v>
          </cell>
          <cell r="D1345" t="str">
            <v>MTU-16-WH</v>
          </cell>
          <cell r="E1345" t="str">
            <v>JBL052</v>
          </cell>
          <cell r="H1345" t="str">
            <v>U BRACKET FOR AC16</v>
          </cell>
          <cell r="I1345" t="str">
            <v>U‐Bracket For Model AC16, White</v>
          </cell>
          <cell r="J1345">
            <v>160</v>
          </cell>
          <cell r="K1345">
            <v>160</v>
          </cell>
          <cell r="L1345">
            <v>77.760000000000005</v>
          </cell>
          <cell r="P1345">
            <v>691991012266</v>
          </cell>
          <cell r="R1345">
            <v>5</v>
          </cell>
          <cell r="S1345">
            <v>16</v>
          </cell>
          <cell r="T1345">
            <v>10</v>
          </cell>
          <cell r="U1345">
            <v>4</v>
          </cell>
          <cell r="V1345" t="str">
            <v>CN</v>
          </cell>
          <cell r="W1345" t="str">
            <v>Non Compliant</v>
          </cell>
          <cell r="Y1345">
            <v>431</v>
          </cell>
        </row>
        <row r="1346">
          <cell r="A1346" t="str">
            <v>MTU-18</v>
          </cell>
          <cell r="B1346" t="str">
            <v>JBL</v>
          </cell>
          <cell r="C1346" t="str">
            <v>AE Series</v>
          </cell>
          <cell r="D1346" t="str">
            <v>MTU-18</v>
          </cell>
          <cell r="E1346" t="str">
            <v>JBL052</v>
          </cell>
          <cell r="H1346" t="str">
            <v>U BRACKET FOR AC18</v>
          </cell>
          <cell r="I1346" t="str">
            <v>U‐Bracket For Models AC18/xx, Blk</v>
          </cell>
          <cell r="J1346">
            <v>185</v>
          </cell>
          <cell r="K1346">
            <v>185</v>
          </cell>
          <cell r="L1346">
            <v>92.5</v>
          </cell>
          <cell r="P1346">
            <v>691991012273</v>
          </cell>
          <cell r="R1346">
            <v>4.0999999999999996</v>
          </cell>
          <cell r="S1346">
            <v>10</v>
          </cell>
          <cell r="T1346">
            <v>20</v>
          </cell>
          <cell r="U1346">
            <v>4</v>
          </cell>
          <cell r="V1346" t="str">
            <v>GB</v>
          </cell>
          <cell r="W1346" t="str">
            <v>Non Compliant</v>
          </cell>
          <cell r="Y1346">
            <v>432</v>
          </cell>
        </row>
        <row r="1347">
          <cell r="A1347" t="str">
            <v>MTU-18-WH</v>
          </cell>
          <cell r="B1347" t="str">
            <v>JBL</v>
          </cell>
          <cell r="C1347" t="str">
            <v>AE Series</v>
          </cell>
          <cell r="D1347" t="str">
            <v>MTU-18-WH</v>
          </cell>
          <cell r="E1347" t="str">
            <v>JBL052</v>
          </cell>
          <cell r="H1347" t="str">
            <v>U BRACKET FOR AC18</v>
          </cell>
          <cell r="I1347" t="str">
            <v>U‐Bracket For Models AC18/xx, White</v>
          </cell>
          <cell r="J1347">
            <v>185</v>
          </cell>
          <cell r="K1347">
            <v>185</v>
          </cell>
          <cell r="L1347">
            <v>90.8</v>
          </cell>
          <cell r="P1347">
            <v>691991012280</v>
          </cell>
          <cell r="R1347">
            <v>4.0999999999999996</v>
          </cell>
          <cell r="S1347">
            <v>10</v>
          </cell>
          <cell r="T1347">
            <v>20</v>
          </cell>
          <cell r="U1347">
            <v>4</v>
          </cell>
          <cell r="V1347" t="str">
            <v>CN</v>
          </cell>
          <cell r="W1347" t="str">
            <v>Non Compliant</v>
          </cell>
          <cell r="Y1347">
            <v>433</v>
          </cell>
        </row>
        <row r="1348">
          <cell r="A1348" t="str">
            <v>MTU-25</v>
          </cell>
          <cell r="B1348" t="str">
            <v>JBL</v>
          </cell>
          <cell r="C1348" t="str">
            <v>AE Series</v>
          </cell>
          <cell r="D1348" t="str">
            <v>MTU-25</v>
          </cell>
          <cell r="E1348" t="str">
            <v>JBL052</v>
          </cell>
          <cell r="H1348" t="str">
            <v>U BRACKET FOR AC25</v>
          </cell>
          <cell r="I1348" t="str">
            <v>U‐Bracket For Model AC25, Blk</v>
          </cell>
          <cell r="J1348">
            <v>174</v>
          </cell>
          <cell r="K1348">
            <v>145</v>
          </cell>
          <cell r="L1348">
            <v>71.66</v>
          </cell>
          <cell r="P1348">
            <v>691991012310</v>
          </cell>
          <cell r="R1348">
            <v>5</v>
          </cell>
          <cell r="S1348">
            <v>16</v>
          </cell>
          <cell r="T1348">
            <v>10</v>
          </cell>
          <cell r="U1348">
            <v>4</v>
          </cell>
          <cell r="V1348" t="str">
            <v>CN</v>
          </cell>
          <cell r="W1348" t="str">
            <v>Non Compliant</v>
          </cell>
          <cell r="Y1348">
            <v>434</v>
          </cell>
        </row>
        <row r="1349">
          <cell r="A1349" t="str">
            <v>MTU-25-WH</v>
          </cell>
          <cell r="B1349" t="str">
            <v>JBL</v>
          </cell>
          <cell r="C1349" t="str">
            <v>AE Series</v>
          </cell>
          <cell r="D1349" t="str">
            <v>MTU-25-WH</v>
          </cell>
          <cell r="E1349" t="str">
            <v>JBL052</v>
          </cell>
          <cell r="H1349" t="str">
            <v>U BRACKET FOR AC25</v>
          </cell>
          <cell r="I1349" t="str">
            <v>U‐Bracket For Model AC25, White</v>
          </cell>
          <cell r="J1349">
            <v>145</v>
          </cell>
          <cell r="K1349">
            <v>145</v>
          </cell>
          <cell r="L1349">
            <v>71.66</v>
          </cell>
          <cell r="P1349">
            <v>691991012327</v>
          </cell>
          <cell r="R1349">
            <v>3</v>
          </cell>
          <cell r="S1349">
            <v>10</v>
          </cell>
          <cell r="T1349">
            <v>16</v>
          </cell>
          <cell r="U1349">
            <v>4</v>
          </cell>
          <cell r="V1349" t="str">
            <v>CN</v>
          </cell>
          <cell r="W1349" t="str">
            <v>Non Compliant</v>
          </cell>
          <cell r="Y1349">
            <v>435</v>
          </cell>
        </row>
        <row r="1350">
          <cell r="A1350" t="str">
            <v>MTU-26</v>
          </cell>
          <cell r="B1350" t="str">
            <v>JBL</v>
          </cell>
          <cell r="C1350" t="str">
            <v>AE Series</v>
          </cell>
          <cell r="D1350" t="str">
            <v>MTU-26</v>
          </cell>
          <cell r="E1350" t="str">
            <v>JBL052</v>
          </cell>
          <cell r="H1350" t="str">
            <v>U BRACKET FOR AC26</v>
          </cell>
          <cell r="I1350" t="str">
            <v>U‐Bracket For Model AC26, Blk</v>
          </cell>
          <cell r="J1350">
            <v>175</v>
          </cell>
          <cell r="K1350">
            <v>175</v>
          </cell>
          <cell r="L1350">
            <v>86.04</v>
          </cell>
          <cell r="P1350">
            <v>691991012334</v>
          </cell>
          <cell r="R1350">
            <v>4.5</v>
          </cell>
          <cell r="S1350">
            <v>10</v>
          </cell>
          <cell r="T1350">
            <v>24</v>
          </cell>
          <cell r="U1350">
            <v>24</v>
          </cell>
          <cell r="V1350" t="str">
            <v>CN</v>
          </cell>
          <cell r="W1350" t="str">
            <v>Non Compliant</v>
          </cell>
          <cell r="Y1350">
            <v>436</v>
          </cell>
        </row>
        <row r="1351">
          <cell r="A1351" t="str">
            <v>MTU-26-WH</v>
          </cell>
          <cell r="B1351" t="str">
            <v>JBL</v>
          </cell>
          <cell r="C1351" t="str">
            <v>AE Series</v>
          </cell>
          <cell r="D1351" t="str">
            <v>MTU-26-WH</v>
          </cell>
          <cell r="E1351" t="str">
            <v>JBL052</v>
          </cell>
          <cell r="H1351" t="str">
            <v>U BRACKET FOR AC26</v>
          </cell>
          <cell r="I1351" t="str">
            <v>U‐Bracket For Model AC26, White</v>
          </cell>
          <cell r="J1351">
            <v>175</v>
          </cell>
          <cell r="K1351">
            <v>175</v>
          </cell>
          <cell r="L1351">
            <v>86.17</v>
          </cell>
          <cell r="P1351">
            <v>691991012341</v>
          </cell>
          <cell r="R1351">
            <v>4.55</v>
          </cell>
          <cell r="S1351">
            <v>24</v>
          </cell>
          <cell r="T1351">
            <v>11</v>
          </cell>
          <cell r="U1351">
            <v>5</v>
          </cell>
          <cell r="V1351" t="str">
            <v>CN</v>
          </cell>
          <cell r="W1351" t="str">
            <v>Non Compliant</v>
          </cell>
          <cell r="Y1351">
            <v>437</v>
          </cell>
        </row>
        <row r="1352">
          <cell r="A1352" t="str">
            <v>MTU-28</v>
          </cell>
          <cell r="B1352" t="str">
            <v>JBL</v>
          </cell>
          <cell r="C1352" t="str">
            <v>AE Series</v>
          </cell>
          <cell r="D1352" t="str">
            <v>MTU-28</v>
          </cell>
          <cell r="E1352" t="str">
            <v>JBL052</v>
          </cell>
          <cell r="H1352" t="str">
            <v>U BRACKET FOR AC28</v>
          </cell>
          <cell r="I1352" t="str">
            <v>U‐Bracket For Models AC28/xx, Blk</v>
          </cell>
          <cell r="J1352">
            <v>240</v>
          </cell>
          <cell r="K1352">
            <v>240</v>
          </cell>
          <cell r="L1352">
            <v>120</v>
          </cell>
          <cell r="P1352">
            <v>691991012358</v>
          </cell>
          <cell r="R1352">
            <v>5.35</v>
          </cell>
          <cell r="S1352">
            <v>10</v>
          </cell>
          <cell r="T1352">
            <v>30</v>
          </cell>
          <cell r="U1352">
            <v>4</v>
          </cell>
          <cell r="V1352" t="str">
            <v>CN</v>
          </cell>
          <cell r="W1352" t="str">
            <v>Non Compliant</v>
          </cell>
          <cell r="Y1352">
            <v>438</v>
          </cell>
        </row>
        <row r="1353">
          <cell r="A1353" t="str">
            <v>MTU-28-WH</v>
          </cell>
          <cell r="B1353" t="str">
            <v>JBL</v>
          </cell>
          <cell r="C1353" t="str">
            <v>AE Series</v>
          </cell>
          <cell r="D1353" t="str">
            <v>MTU-28-WH</v>
          </cell>
          <cell r="E1353" t="str">
            <v>JBL052</v>
          </cell>
          <cell r="H1353" t="str">
            <v>U BRACKET FOR AC28</v>
          </cell>
          <cell r="I1353" t="str">
            <v>U‐Bracket For Models AC28/xx, White</v>
          </cell>
          <cell r="J1353">
            <v>240</v>
          </cell>
          <cell r="K1353">
            <v>240</v>
          </cell>
          <cell r="L1353">
            <v>117.74</v>
          </cell>
          <cell r="P1353">
            <v>691991012365</v>
          </cell>
          <cell r="R1353">
            <v>7</v>
          </cell>
          <cell r="S1353">
            <v>10</v>
          </cell>
          <cell r="T1353">
            <v>30</v>
          </cell>
          <cell r="U1353">
            <v>4</v>
          </cell>
          <cell r="V1353" t="str">
            <v>CN</v>
          </cell>
          <cell r="W1353" t="str">
            <v>Non Compliant</v>
          </cell>
          <cell r="Y1353">
            <v>439</v>
          </cell>
        </row>
        <row r="1354">
          <cell r="A1354" t="str">
            <v>MTU-195</v>
          </cell>
          <cell r="B1354" t="str">
            <v>JBL</v>
          </cell>
          <cell r="C1354" t="str">
            <v>AE Series</v>
          </cell>
          <cell r="D1354" t="str">
            <v>MTU-195</v>
          </cell>
          <cell r="E1354" t="str">
            <v>JBL018</v>
          </cell>
          <cell r="H1354" t="str">
            <v>U BRACKET FOR AC195</v>
          </cell>
          <cell r="I1354" t="str">
            <v>U Bracket for AC195, Blk</v>
          </cell>
          <cell r="J1354">
            <v>180</v>
          </cell>
          <cell r="K1354">
            <v>180</v>
          </cell>
          <cell r="L1354">
            <v>88.09</v>
          </cell>
          <cell r="P1354">
            <v>691991002274</v>
          </cell>
          <cell r="R1354">
            <v>15</v>
          </cell>
          <cell r="S1354">
            <v>23</v>
          </cell>
          <cell r="T1354">
            <v>13</v>
          </cell>
          <cell r="U1354">
            <v>4</v>
          </cell>
          <cell r="V1354" t="str">
            <v>CN</v>
          </cell>
          <cell r="W1354" t="str">
            <v>Non Compliant</v>
          </cell>
          <cell r="Y1354">
            <v>440</v>
          </cell>
        </row>
        <row r="1355">
          <cell r="A1355" t="str">
            <v>MTU-195-WH</v>
          </cell>
          <cell r="B1355" t="str">
            <v>JBL</v>
          </cell>
          <cell r="C1355" t="str">
            <v>AE Series</v>
          </cell>
          <cell r="D1355" t="str">
            <v>MTU-195-WH</v>
          </cell>
          <cell r="E1355" t="str">
            <v>JBL052</v>
          </cell>
          <cell r="H1355" t="str">
            <v>U BRACKET FOR AC195</v>
          </cell>
          <cell r="I1355" t="str">
            <v>U Bracket for AC195, White</v>
          </cell>
          <cell r="J1355">
            <v>170</v>
          </cell>
          <cell r="K1355">
            <v>170</v>
          </cell>
          <cell r="L1355">
            <v>84.62</v>
          </cell>
          <cell r="P1355">
            <v>691991002311</v>
          </cell>
          <cell r="R1355">
            <v>15</v>
          </cell>
          <cell r="S1355">
            <v>23</v>
          </cell>
          <cell r="T1355">
            <v>13</v>
          </cell>
          <cell r="U1355">
            <v>4</v>
          </cell>
          <cell r="V1355" t="str">
            <v>CN</v>
          </cell>
          <cell r="W1355" t="str">
            <v>Non Compliant</v>
          </cell>
          <cell r="Y1355">
            <v>441</v>
          </cell>
        </row>
        <row r="1356">
          <cell r="A1356" t="str">
            <v>MTU-266-99</v>
          </cell>
          <cell r="B1356" t="str">
            <v>JBL</v>
          </cell>
          <cell r="C1356" t="str">
            <v>AE Series</v>
          </cell>
          <cell r="D1356" t="str">
            <v>MTU-266-99</v>
          </cell>
          <cell r="E1356" t="str">
            <v>JBL052</v>
          </cell>
          <cell r="H1356" t="str">
            <v>U BRACKET FOR AC266 and AC299</v>
          </cell>
          <cell r="I1356" t="str">
            <v>U bracket for AC266 and AC299, Blk</v>
          </cell>
          <cell r="J1356">
            <v>246</v>
          </cell>
          <cell r="K1356">
            <v>205</v>
          </cell>
          <cell r="L1356">
            <v>102.23</v>
          </cell>
          <cell r="P1356">
            <v>691991031755</v>
          </cell>
          <cell r="R1356">
            <v>9</v>
          </cell>
          <cell r="S1356">
            <v>25.25</v>
          </cell>
          <cell r="T1356">
            <v>15.5</v>
          </cell>
          <cell r="U1356">
            <v>4.5</v>
          </cell>
          <cell r="V1356" t="str">
            <v>CN</v>
          </cell>
          <cell r="W1356" t="str">
            <v>Non Compliant</v>
          </cell>
          <cell r="Y1356">
            <v>442</v>
          </cell>
        </row>
        <row r="1357">
          <cell r="A1357" t="str">
            <v>MTU-266-99-WH</v>
          </cell>
          <cell r="B1357" t="str">
            <v>JBL</v>
          </cell>
          <cell r="C1357" t="str">
            <v>AE Series</v>
          </cell>
          <cell r="D1357" t="str">
            <v>MTU-266-99-WH</v>
          </cell>
          <cell r="E1357" t="str">
            <v>JBL052</v>
          </cell>
          <cell r="H1357" t="str">
            <v>U BRACKET FOR AC266 and AC299</v>
          </cell>
          <cell r="I1357" t="str">
            <v>U bracket for AC266 and AC299, White</v>
          </cell>
          <cell r="J1357">
            <v>205</v>
          </cell>
          <cell r="K1357">
            <v>205</v>
          </cell>
          <cell r="L1357">
            <v>102.23</v>
          </cell>
          <cell r="P1357">
            <v>691991031762</v>
          </cell>
          <cell r="R1357">
            <v>10</v>
          </cell>
          <cell r="S1357">
            <v>25</v>
          </cell>
          <cell r="T1357">
            <v>15</v>
          </cell>
          <cell r="U1357">
            <v>4</v>
          </cell>
          <cell r="V1357" t="str">
            <v>CN</v>
          </cell>
          <cell r="W1357" t="str">
            <v>Non Compliant</v>
          </cell>
          <cell r="Y1357">
            <v>443</v>
          </cell>
        </row>
        <row r="1358">
          <cell r="A1358" t="str">
            <v>MTU-566-99</v>
          </cell>
          <cell r="B1358" t="str">
            <v>JBL</v>
          </cell>
          <cell r="C1358" t="str">
            <v>AE Series</v>
          </cell>
          <cell r="D1358" t="str">
            <v>MTU-566-99</v>
          </cell>
          <cell r="E1358" t="str">
            <v>JBL052</v>
          </cell>
          <cell r="H1358" t="str">
            <v>U BRACKET FOR AC566 and AC599</v>
          </cell>
          <cell r="I1358" t="str">
            <v>U Bracket for AC566 and AC599, Blk</v>
          </cell>
          <cell r="J1358">
            <v>230</v>
          </cell>
          <cell r="K1358">
            <v>230</v>
          </cell>
          <cell r="L1358">
            <v>115</v>
          </cell>
          <cell r="P1358">
            <v>691991031779</v>
          </cell>
          <cell r="R1358">
            <v>15</v>
          </cell>
          <cell r="S1358">
            <v>28</v>
          </cell>
          <cell r="T1358">
            <v>15</v>
          </cell>
          <cell r="U1358">
            <v>5</v>
          </cell>
          <cell r="V1358" t="str">
            <v>CN</v>
          </cell>
          <cell r="W1358" t="str">
            <v>Non Compliant</v>
          </cell>
          <cell r="Y1358">
            <v>444</v>
          </cell>
        </row>
        <row r="1359">
          <cell r="A1359" t="str">
            <v>MTU-566-99-WH</v>
          </cell>
          <cell r="B1359" t="str">
            <v>JBL</v>
          </cell>
          <cell r="C1359" t="str">
            <v>AE Series</v>
          </cell>
          <cell r="D1359" t="str">
            <v>MTU-566-99-WH</v>
          </cell>
          <cell r="E1359" t="str">
            <v>JBL052</v>
          </cell>
          <cell r="H1359" t="str">
            <v>U BRACKET FOR AC566 and AC599</v>
          </cell>
          <cell r="I1359" t="str">
            <v>U Bracket for AC566 and AC599, White</v>
          </cell>
          <cell r="J1359">
            <v>230</v>
          </cell>
          <cell r="K1359">
            <v>230</v>
          </cell>
          <cell r="L1359">
            <v>112.74</v>
          </cell>
          <cell r="P1359">
            <v>691991031786</v>
          </cell>
          <cell r="R1359">
            <v>15</v>
          </cell>
          <cell r="S1359">
            <v>28</v>
          </cell>
          <cell r="T1359">
            <v>15</v>
          </cell>
          <cell r="U1359">
            <v>5</v>
          </cell>
          <cell r="V1359" t="str">
            <v>CN</v>
          </cell>
          <cell r="W1359" t="str">
            <v>Non Compliant</v>
          </cell>
          <cell r="Y1359">
            <v>445</v>
          </cell>
        </row>
        <row r="1360">
          <cell r="A1360" t="str">
            <v>MTU-895</v>
          </cell>
          <cell r="B1360" t="str">
            <v>JBL</v>
          </cell>
          <cell r="C1360" t="str">
            <v>AE Series</v>
          </cell>
          <cell r="D1360" t="str">
            <v>MTU-895</v>
          </cell>
          <cell r="E1360" t="str">
            <v>JBL052</v>
          </cell>
          <cell r="H1360" t="str">
            <v>U BRACKET FOR AC895</v>
          </cell>
          <cell r="I1360" t="str">
            <v>U Bracket for AC895, Blk</v>
          </cell>
          <cell r="J1360">
            <v>150</v>
          </cell>
          <cell r="K1360">
            <v>150</v>
          </cell>
          <cell r="L1360">
            <v>75</v>
          </cell>
          <cell r="P1360">
            <v>691991002267</v>
          </cell>
          <cell r="R1360">
            <v>15</v>
          </cell>
          <cell r="S1360">
            <v>20</v>
          </cell>
          <cell r="T1360">
            <v>11</v>
          </cell>
          <cell r="U1360">
            <v>4</v>
          </cell>
          <cell r="V1360" t="str">
            <v>CN</v>
          </cell>
          <cell r="W1360" t="str">
            <v>Non Compliant</v>
          </cell>
          <cell r="Y1360">
            <v>446</v>
          </cell>
        </row>
        <row r="1361">
          <cell r="A1361" t="str">
            <v>MTU-895-WH</v>
          </cell>
          <cell r="B1361" t="str">
            <v>JBL</v>
          </cell>
          <cell r="C1361" t="str">
            <v>AE Series</v>
          </cell>
          <cell r="D1361" t="str">
            <v>MTU-895-WH</v>
          </cell>
          <cell r="E1361" t="str">
            <v>JBL052</v>
          </cell>
          <cell r="H1361" t="str">
            <v>U BRACKET FOR AC895</v>
          </cell>
          <cell r="I1361" t="str">
            <v>U Bracket for AC895, White</v>
          </cell>
          <cell r="J1361">
            <v>155</v>
          </cell>
          <cell r="K1361">
            <v>155</v>
          </cell>
          <cell r="L1361">
            <v>76.14</v>
          </cell>
          <cell r="P1361">
            <v>691991002304</v>
          </cell>
          <cell r="R1361">
            <v>15</v>
          </cell>
          <cell r="S1361">
            <v>20</v>
          </cell>
          <cell r="T1361">
            <v>11</v>
          </cell>
          <cell r="U1361">
            <v>4</v>
          </cell>
          <cell r="V1361" t="str">
            <v>CN</v>
          </cell>
          <cell r="W1361" t="str">
            <v>Non Compliant</v>
          </cell>
          <cell r="Y1361">
            <v>447</v>
          </cell>
        </row>
        <row r="1362">
          <cell r="A1362" t="str">
            <v>OSB-1</v>
          </cell>
          <cell r="B1362" t="str">
            <v>JBL</v>
          </cell>
          <cell r="C1362" t="str">
            <v>AE Series</v>
          </cell>
          <cell r="D1362" t="str">
            <v>OSB-1</v>
          </cell>
          <cell r="E1362" t="str">
            <v>XTI2.5</v>
          </cell>
          <cell r="H1362" t="str">
            <v>OVERHEAD SUSPENSION BRACKET</v>
          </cell>
          <cell r="I1362" t="str">
            <v>Overhead suspension bracket for AC895, AC195,AC266,AC299,AC566, and AC599, Blk</v>
          </cell>
          <cell r="J1362">
            <v>60</v>
          </cell>
          <cell r="K1362">
            <v>60</v>
          </cell>
          <cell r="L1362">
            <v>28.93</v>
          </cell>
          <cell r="P1362">
            <v>691991002342</v>
          </cell>
          <cell r="R1362">
            <v>12</v>
          </cell>
          <cell r="S1362">
            <v>25</v>
          </cell>
          <cell r="T1362">
            <v>13</v>
          </cell>
          <cell r="U1362">
            <v>4</v>
          </cell>
          <cell r="V1362" t="str">
            <v>CN</v>
          </cell>
          <cell r="W1362" t="str">
            <v>Non Compliant</v>
          </cell>
          <cell r="Y1362">
            <v>448</v>
          </cell>
        </row>
        <row r="1363">
          <cell r="A1363" t="str">
            <v>OSB-1-WH</v>
          </cell>
          <cell r="B1363" t="str">
            <v>JBL</v>
          </cell>
          <cell r="C1363" t="str">
            <v>AE Series</v>
          </cell>
          <cell r="D1363" t="str">
            <v>OSB-1-WH</v>
          </cell>
          <cell r="E1363" t="str">
            <v>JBL052</v>
          </cell>
          <cell r="H1363" t="str">
            <v>OVERHEAD SUSPENSION BRACKET</v>
          </cell>
          <cell r="I1363" t="str">
            <v>Overhead suspension bracket for AC895, AC195,AC266,AC299,AC566, and AC599, White</v>
          </cell>
          <cell r="J1363">
            <v>60</v>
          </cell>
          <cell r="K1363">
            <v>60</v>
          </cell>
          <cell r="L1363">
            <v>29.34</v>
          </cell>
          <cell r="P1363">
            <v>691991002359</v>
          </cell>
          <cell r="R1363">
            <v>2.2999999999999998</v>
          </cell>
          <cell r="S1363">
            <v>12</v>
          </cell>
          <cell r="T1363">
            <v>5.25</v>
          </cell>
          <cell r="U1363">
            <v>3.25</v>
          </cell>
          <cell r="V1363" t="str">
            <v>CN</v>
          </cell>
          <cell r="W1363" t="str">
            <v>Non Compliant</v>
          </cell>
          <cell r="Y1363">
            <v>449</v>
          </cell>
        </row>
        <row r="1364">
          <cell r="A1364" t="str">
            <v>WMB-100</v>
          </cell>
          <cell r="B1364" t="str">
            <v>JBL</v>
          </cell>
          <cell r="C1364" t="str">
            <v>AE Series</v>
          </cell>
          <cell r="D1364" t="str">
            <v>WMB-100</v>
          </cell>
          <cell r="E1364" t="str">
            <v>JBL022</v>
          </cell>
          <cell r="H1364" t="str">
            <v>WALL MOUNT BRACKET FOR AC895, AC195, AC266, AC299, AC566, AC599</v>
          </cell>
          <cell r="I1364" t="str">
            <v>Wall mount bracket for AC895, AC195, AC266, AC299, AC566, and AC599, Blk</v>
          </cell>
          <cell r="J1364">
            <v>210</v>
          </cell>
          <cell r="K1364">
            <v>210</v>
          </cell>
          <cell r="L1364">
            <v>103.87</v>
          </cell>
          <cell r="P1364">
            <v>691991002243</v>
          </cell>
          <cell r="R1364">
            <v>8.5</v>
          </cell>
          <cell r="S1364">
            <v>10</v>
          </cell>
          <cell r="T1364">
            <v>8.5</v>
          </cell>
          <cell r="U1364">
            <v>7.75</v>
          </cell>
          <cell r="V1364" t="str">
            <v>CN</v>
          </cell>
          <cell r="Y1364">
            <v>450</v>
          </cell>
        </row>
        <row r="1365">
          <cell r="A1365" t="str">
            <v>WMB-100-WH</v>
          </cell>
          <cell r="B1365" t="str">
            <v>JBL</v>
          </cell>
          <cell r="C1365" t="str">
            <v>AE Series</v>
          </cell>
          <cell r="D1365" t="str">
            <v>WMB-100-WH</v>
          </cell>
          <cell r="E1365" t="str">
            <v>JBL052</v>
          </cell>
          <cell r="H1365" t="str">
            <v>WALL MOUNT BRACKET FOR AC895, AC195, AC266, AC299, AC566, AC599</v>
          </cell>
          <cell r="I1365" t="str">
            <v>Wall mount bracket for AC895, AC195, AC266, AC299, AC566, and AC599, White</v>
          </cell>
          <cell r="J1365">
            <v>225</v>
          </cell>
          <cell r="K1365">
            <v>225</v>
          </cell>
          <cell r="L1365">
            <v>112.36</v>
          </cell>
          <cell r="P1365">
            <v>691991002250</v>
          </cell>
          <cell r="R1365">
            <v>8.5</v>
          </cell>
          <cell r="S1365">
            <v>8.5</v>
          </cell>
          <cell r="T1365">
            <v>10</v>
          </cell>
          <cell r="U1365">
            <v>7.75</v>
          </cell>
          <cell r="V1365" t="str">
            <v>CN</v>
          </cell>
          <cell r="Y1365">
            <v>451</v>
          </cell>
        </row>
        <row r="1366">
          <cell r="A1366" t="str">
            <v>POINT-SOURCE:
AE Series</v>
          </cell>
          <cell r="B1366" t="str">
            <v>JBL</v>
          </cell>
          <cell r="V1366" t="str">
            <v>MX</v>
          </cell>
          <cell r="W1366" t="str">
            <v>Compliant</v>
          </cell>
          <cell r="Y1366">
            <v>452</v>
          </cell>
        </row>
        <row r="1367">
          <cell r="A1367" t="str">
            <v>AC2215/95-WRC</v>
          </cell>
          <cell r="B1367" t="str">
            <v>JBL</v>
          </cell>
          <cell r="C1367" t="str">
            <v>Custom Shop</v>
          </cell>
          <cell r="D1367" t="str">
            <v>AC2215/95-WRC</v>
          </cell>
          <cell r="E1367" t="str">
            <v>JBL052</v>
          </cell>
          <cell r="F1367" t="str">
            <v>YES</v>
          </cell>
          <cell r="H1367" t="str">
            <v>15" 2-WAY 90X50 DEG SPEAKER (white)</v>
          </cell>
          <cell r="I1367" t="str">
            <v>Compact 2-Way Loudspeaker with 1 x 15" LF.  90° x 50° Coverage, Bi-Amp/Passive Switchable.  Compact  PT™ Progressive Transition™ Waveguide.  Suspension Eyebolts Not Included.  Optional U-Bracket Model MTU-2.  White finish.</v>
          </cell>
          <cell r="J1367" t="str">
            <v>Please email CustomAudio@harman.com for quote</v>
          </cell>
          <cell r="K1367" t="str">
            <v>Please email CustomAudio@harman.com for quote</v>
          </cell>
          <cell r="L1367" t="str">
            <v>Please email CustomAudio@harman.com for quote</v>
          </cell>
          <cell r="P1367">
            <v>691991029011</v>
          </cell>
          <cell r="R1367">
            <v>15</v>
          </cell>
          <cell r="S1367">
            <v>15</v>
          </cell>
          <cell r="T1367">
            <v>15</v>
          </cell>
          <cell r="U1367">
            <v>23</v>
          </cell>
          <cell r="V1367" t="str">
            <v>MX</v>
          </cell>
          <cell r="W1367" t="str">
            <v>Compliant</v>
          </cell>
          <cell r="Y1367">
            <v>453</v>
          </cell>
        </row>
        <row r="1368">
          <cell r="A1368" t="str">
            <v>AM5212/00</v>
          </cell>
          <cell r="B1368" t="str">
            <v>JBL</v>
          </cell>
          <cell r="C1368" t="str">
            <v>AE Series</v>
          </cell>
          <cell r="D1368" t="str">
            <v>AM5212/00</v>
          </cell>
          <cell r="E1368" t="str">
            <v>JBL050</v>
          </cell>
          <cell r="H1368" t="str">
            <v>Two-way full range loudspeaker</v>
          </cell>
          <cell r="I1368"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v>
          </cell>
          <cell r="J1368">
            <v>2420</v>
          </cell>
          <cell r="K1368">
            <v>2420</v>
          </cell>
          <cell r="L1368">
            <v>1210</v>
          </cell>
          <cell r="P1368">
            <v>691991010958</v>
          </cell>
          <cell r="R1368">
            <v>63</v>
          </cell>
          <cell r="S1368">
            <v>19</v>
          </cell>
          <cell r="T1368">
            <v>21</v>
          </cell>
          <cell r="U1368">
            <v>34</v>
          </cell>
          <cell r="V1368" t="str">
            <v>MX</v>
          </cell>
          <cell r="W1368" t="str">
            <v>Compliant</v>
          </cell>
          <cell r="Y1368">
            <v>454</v>
          </cell>
        </row>
        <row r="1369">
          <cell r="A1369" t="str">
            <v>AM5212/00-WH</v>
          </cell>
          <cell r="B1369" t="str">
            <v>JBL</v>
          </cell>
          <cell r="C1369" t="str">
            <v>AE Series</v>
          </cell>
          <cell r="D1369" t="str">
            <v>AM5212/00-WH</v>
          </cell>
          <cell r="E1369" t="str">
            <v>JBL052</v>
          </cell>
          <cell r="H1369" t="str">
            <v>Two-way full range loudspeaker (white)</v>
          </cell>
          <cell r="I1369" t="str">
            <v>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Available in Black or White (-WH). Priced as each. Suspension eyebolts not included. Optional U-bracket model MTU-3.  White finish.</v>
          </cell>
          <cell r="J1369">
            <v>2420</v>
          </cell>
          <cell r="K1369">
            <v>2420</v>
          </cell>
          <cell r="L1369">
            <v>1210</v>
          </cell>
          <cell r="P1369">
            <v>691991005046</v>
          </cell>
          <cell r="R1369">
            <v>50</v>
          </cell>
          <cell r="S1369">
            <v>19</v>
          </cell>
          <cell r="T1369">
            <v>15.75</v>
          </cell>
          <cell r="U1369">
            <v>30</v>
          </cell>
          <cell r="V1369" t="str">
            <v>MX</v>
          </cell>
          <cell r="W1369" t="str">
            <v>Compliant</v>
          </cell>
          <cell r="Y1369">
            <v>455</v>
          </cell>
        </row>
        <row r="1370">
          <cell r="A1370" t="str">
            <v>AM5212/00-WRC</v>
          </cell>
          <cell r="B1370" t="str">
            <v>JBL</v>
          </cell>
          <cell r="C1370" t="str">
            <v>Custom Shop Item</v>
          </cell>
          <cell r="D1370" t="str">
            <v>AM5212/00-WRC</v>
          </cell>
          <cell r="F1370" t="str">
            <v>YES</v>
          </cell>
          <cell r="H1370" t="str">
            <v>Two-way full range loudspeaker (Weather Protection Treatment)</v>
          </cell>
          <cell r="I1370"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70" t="str">
            <v>Please email CustomAudio@harman.com for quote</v>
          </cell>
          <cell r="K1370" t="str">
            <v>Please email CustomAudio@harman.com for quote</v>
          </cell>
          <cell r="L1370" t="str">
            <v>Please email CustomAudio@harman.com for quote</v>
          </cell>
          <cell r="P1370">
            <v>691991029264</v>
          </cell>
          <cell r="V1370" t="str">
            <v>ZZ</v>
          </cell>
          <cell r="Y1370">
            <v>456</v>
          </cell>
        </row>
        <row r="1371">
          <cell r="A1371" t="str">
            <v>AM5212/00-WRX</v>
          </cell>
          <cell r="B1371" t="str">
            <v>JBL</v>
          </cell>
          <cell r="C1371" t="str">
            <v>Custom Shop Item</v>
          </cell>
          <cell r="D1371" t="str">
            <v>AM5212/00-WRX</v>
          </cell>
          <cell r="E1371" t="str">
            <v>JBL050</v>
          </cell>
          <cell r="F1371" t="str">
            <v>YES</v>
          </cell>
          <cell r="H1371" t="str">
            <v>Two-way full range loudspeaker (Weather Protection Treatment)</v>
          </cell>
          <cell r="I1371" t="str">
            <v xml:space="preserve">Medium Power 12” 2-Way Full-Range Loudspeaker System with JBL Differential Drive® 50.8 mm (2-in) dual voice coil and dual magnetic gap 262H low frequency driver and 2408H-1 high-frequency 38mm (1.5 in) exit, 38mm (1.5 in) voice-coil compression driver.  100° x 100°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71" t="str">
            <v>Please email CustomAudio@harman.com for quote</v>
          </cell>
          <cell r="K1371" t="str">
            <v>Please email CustomAudio@harman.com for quote</v>
          </cell>
          <cell r="L1371" t="str">
            <v>Please email CustomAudio@harman.com for quote</v>
          </cell>
          <cell r="P1371">
            <v>691991010965</v>
          </cell>
          <cell r="R1371">
            <v>60</v>
          </cell>
          <cell r="S1371">
            <v>21.5</v>
          </cell>
          <cell r="T1371">
            <v>19.5</v>
          </cell>
          <cell r="U1371">
            <v>34.5</v>
          </cell>
          <cell r="V1371" t="str">
            <v>MX</v>
          </cell>
          <cell r="W1371" t="str">
            <v>Compliant</v>
          </cell>
          <cell r="Y1371">
            <v>457</v>
          </cell>
        </row>
        <row r="1372">
          <cell r="A1372" t="str">
            <v>AM5212/26</v>
          </cell>
          <cell r="B1372" t="str">
            <v>JBL</v>
          </cell>
          <cell r="C1372" t="str">
            <v>AE Series</v>
          </cell>
          <cell r="D1372" t="str">
            <v>AM5212/26</v>
          </cell>
          <cell r="E1372" t="str">
            <v>JBL050</v>
          </cell>
          <cell r="H1372" t="str">
            <v>Two-way full range loudspeaker</v>
          </cell>
          <cell r="I1372"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72">
            <v>2420</v>
          </cell>
          <cell r="K1372">
            <v>2420</v>
          </cell>
          <cell r="L1372">
            <v>1210</v>
          </cell>
          <cell r="P1372">
            <v>691991010972</v>
          </cell>
          <cell r="R1372">
            <v>52.75</v>
          </cell>
          <cell r="S1372">
            <v>19</v>
          </cell>
          <cell r="T1372">
            <v>16</v>
          </cell>
          <cell r="U1372">
            <v>30</v>
          </cell>
          <cell r="V1372" t="str">
            <v>MX</v>
          </cell>
          <cell r="W1372" t="str">
            <v>Compliant</v>
          </cell>
          <cell r="Y1372">
            <v>458</v>
          </cell>
        </row>
        <row r="1373">
          <cell r="A1373" t="str">
            <v>AM5212/26-WH</v>
          </cell>
          <cell r="B1373" t="str">
            <v>JBL</v>
          </cell>
          <cell r="C1373" t="str">
            <v>AE Series</v>
          </cell>
          <cell r="D1373" t="str">
            <v>AM5212/26-WH</v>
          </cell>
          <cell r="E1373" t="str">
            <v>JBL052</v>
          </cell>
          <cell r="H1373" t="str">
            <v>Two-way full range loudspeaker (white)</v>
          </cell>
          <cell r="I1373"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MTU-3. White finish.</v>
          </cell>
          <cell r="J1373">
            <v>2420</v>
          </cell>
          <cell r="K1373">
            <v>2420</v>
          </cell>
          <cell r="L1373">
            <v>1210</v>
          </cell>
          <cell r="P1373">
            <v>691991010989</v>
          </cell>
          <cell r="R1373">
            <v>55</v>
          </cell>
          <cell r="S1373">
            <v>16</v>
          </cell>
          <cell r="T1373">
            <v>19</v>
          </cell>
          <cell r="U1373">
            <v>30</v>
          </cell>
          <cell r="V1373" t="str">
            <v>MX</v>
          </cell>
          <cell r="W1373" t="str">
            <v>Compliant</v>
          </cell>
          <cell r="Y1373">
            <v>459</v>
          </cell>
        </row>
        <row r="1374">
          <cell r="A1374" t="str">
            <v>AM5212/26-WRC</v>
          </cell>
          <cell r="B1374" t="str">
            <v>JBL</v>
          </cell>
          <cell r="C1374" t="str">
            <v>Custom Shop Item</v>
          </cell>
          <cell r="D1374" t="str">
            <v>AM5212/26-WRC</v>
          </cell>
          <cell r="E1374" t="str">
            <v>JBL052</v>
          </cell>
          <cell r="F1374" t="str">
            <v>YES</v>
          </cell>
          <cell r="H1374" t="str">
            <v>Two-way full range loudspeaker (Weather Protection Treatment)</v>
          </cell>
          <cell r="I1374"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Weather Protection Treatment.8-10 weeks ship time for orders of 1-10, larger needs to be reviewed</v>
          </cell>
          <cell r="J1374" t="str">
            <v>Please email CustomAudio@harman.com for quote</v>
          </cell>
          <cell r="K1374" t="str">
            <v>Please email CustomAudio@harman.com for quote</v>
          </cell>
          <cell r="L1374" t="str">
            <v>Please email CustomAudio@harman.com for quote</v>
          </cell>
          <cell r="P1374">
            <v>691991010996</v>
          </cell>
          <cell r="R1374">
            <v>40</v>
          </cell>
          <cell r="S1374">
            <v>28</v>
          </cell>
          <cell r="T1374">
            <v>24</v>
          </cell>
          <cell r="U1374">
            <v>36</v>
          </cell>
          <cell r="V1374" t="str">
            <v>MX</v>
          </cell>
          <cell r="W1374" t="str">
            <v>Compliant</v>
          </cell>
          <cell r="Y1374">
            <v>460</v>
          </cell>
        </row>
        <row r="1375">
          <cell r="A1375" t="str">
            <v>AM5212/26-WRX</v>
          </cell>
          <cell r="B1375" t="str">
            <v>JBL</v>
          </cell>
          <cell r="C1375" t="str">
            <v>Custom Shop Item</v>
          </cell>
          <cell r="D1375" t="str">
            <v>AM5212/26-WRX</v>
          </cell>
          <cell r="E1375" t="str">
            <v>JBL050</v>
          </cell>
          <cell r="F1375" t="str">
            <v>YES</v>
          </cell>
          <cell r="H1375" t="str">
            <v>Two-way full range loudspeaker (Extreme Weather Protection Treatment)</v>
          </cell>
          <cell r="I1375" t="str">
            <v>Medium Power 12” 2-Way Full-Range Loudspeaker System with JBL Differential Drive® 50.8 mm (2-in) dual voice coil and dual magnetic gap 262H low frequency driver and 2408H-1 high-frequency 38mm (1.5 in) exit, 38mm (1.5 in) voice-coil compression driver.  120° x 60° rotatable Progressive Transition™ waveguide, Bi-Amp/Passive Switchable. Available in Black or White (-WH). Suspension eyebolts not included. Extreme Weather Protection Treatment.</v>
          </cell>
          <cell r="J1375" t="str">
            <v>Please email CustomAudio@harman.com for quote</v>
          </cell>
          <cell r="K1375" t="str">
            <v>Please email CustomAudio@harman.com for quote</v>
          </cell>
          <cell r="L1375" t="str">
            <v>Please email CustomAudio@harman.com for quote</v>
          </cell>
          <cell r="P1375">
            <v>691991011009</v>
          </cell>
          <cell r="V1375" t="str">
            <v>MX</v>
          </cell>
          <cell r="W1375" t="str">
            <v>Compliant</v>
          </cell>
          <cell r="Y1375">
            <v>461</v>
          </cell>
        </row>
        <row r="1376">
          <cell r="A1376" t="str">
            <v>AM5212/64</v>
          </cell>
          <cell r="B1376" t="str">
            <v>JBL</v>
          </cell>
          <cell r="C1376" t="str">
            <v>AE Series</v>
          </cell>
          <cell r="D1376" t="str">
            <v>AM5212/64</v>
          </cell>
          <cell r="E1376" t="str">
            <v>JBL050</v>
          </cell>
          <cell r="H1376" t="str">
            <v>Two-way full range loudspeaker</v>
          </cell>
          <cell r="I1376"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v>
          </cell>
          <cell r="J1376">
            <v>2420</v>
          </cell>
          <cell r="K1376">
            <v>2420</v>
          </cell>
          <cell r="L1376">
            <v>1210</v>
          </cell>
          <cell r="P1376">
            <v>691991011016</v>
          </cell>
          <cell r="R1376">
            <v>45</v>
          </cell>
          <cell r="S1376">
            <v>29</v>
          </cell>
          <cell r="T1376">
            <v>15</v>
          </cell>
          <cell r="U1376">
            <v>19</v>
          </cell>
          <cell r="V1376" t="str">
            <v>MX</v>
          </cell>
          <cell r="W1376" t="str">
            <v>Compliant</v>
          </cell>
          <cell r="Y1376">
            <v>462</v>
          </cell>
        </row>
        <row r="1377">
          <cell r="A1377" t="str">
            <v>AM5212/64-WH</v>
          </cell>
          <cell r="B1377" t="str">
            <v>JBL</v>
          </cell>
          <cell r="C1377" t="str">
            <v>AE Series</v>
          </cell>
          <cell r="D1377" t="str">
            <v>AM5212/64-WH</v>
          </cell>
          <cell r="E1377" t="str">
            <v>JBL052</v>
          </cell>
          <cell r="H1377" t="str">
            <v>Two-way full range loudspeaker (white)</v>
          </cell>
          <cell r="I1377"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MTU-3.  White finish.</v>
          </cell>
          <cell r="J1377">
            <v>2420</v>
          </cell>
          <cell r="K1377">
            <v>2420</v>
          </cell>
          <cell r="L1377">
            <v>1210</v>
          </cell>
          <cell r="P1377">
            <v>691991011023</v>
          </cell>
          <cell r="R1377">
            <v>54</v>
          </cell>
          <cell r="S1377">
            <v>19</v>
          </cell>
          <cell r="T1377">
            <v>16</v>
          </cell>
          <cell r="U1377">
            <v>30</v>
          </cell>
          <cell r="V1377" t="str">
            <v>MX</v>
          </cell>
          <cell r="W1377" t="str">
            <v>Compliant</v>
          </cell>
          <cell r="Y1377">
            <v>463</v>
          </cell>
        </row>
        <row r="1378">
          <cell r="A1378" t="str">
            <v>AM5212/64-WRX</v>
          </cell>
          <cell r="B1378" t="str">
            <v>JBL</v>
          </cell>
          <cell r="C1378" t="str">
            <v>Custom Shop Item</v>
          </cell>
          <cell r="D1378" t="str">
            <v>AM5212/64-WRX</v>
          </cell>
          <cell r="E1378" t="str">
            <v>JBL050</v>
          </cell>
          <cell r="F1378" t="str">
            <v>YES</v>
          </cell>
          <cell r="H1378" t="str">
            <v>Two-way full range loudspeaker (Weather Protection Treatment)</v>
          </cell>
          <cell r="I1378"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8" t="str">
            <v>Please email CustomAudio@harman.com for quote</v>
          </cell>
          <cell r="K1378" t="str">
            <v>Please email CustomAudio@harman.com for quote</v>
          </cell>
          <cell r="L1378" t="str">
            <v>Please email CustomAudio@harman.com for quote</v>
          </cell>
          <cell r="P1378">
            <v>691991029295</v>
          </cell>
          <cell r="R1378">
            <v>60</v>
          </cell>
          <cell r="S1378">
            <v>21</v>
          </cell>
          <cell r="T1378">
            <v>19</v>
          </cell>
          <cell r="U1378">
            <v>36</v>
          </cell>
          <cell r="V1378" t="str">
            <v>MX</v>
          </cell>
          <cell r="W1378" t="str">
            <v>Compliant</v>
          </cell>
          <cell r="Y1378">
            <v>464</v>
          </cell>
        </row>
        <row r="1379">
          <cell r="A1379" t="str">
            <v>AM5212/64-WRC</v>
          </cell>
          <cell r="B1379" t="str">
            <v>JBL</v>
          </cell>
          <cell r="C1379" t="str">
            <v>Custom Shop Item</v>
          </cell>
          <cell r="D1379" t="str">
            <v>AM5212/64-WRC</v>
          </cell>
          <cell r="E1379" t="str">
            <v>JBL052</v>
          </cell>
          <cell r="F1379" t="str">
            <v>YES</v>
          </cell>
          <cell r="H1379" t="str">
            <v>Two-way full range loudspeaker (Weather Protection Treatment)</v>
          </cell>
          <cell r="I1379" t="str">
            <v>Medium Power 12” 2-Way Full-Range Loudspeaker System with JBL Differential Drive® 50.8 mm (2-in) dual voice coil and dual magnetic gap 262H low frequency driver and 2408H-1 high-frequency 38mm (1.5 in) exit, 38mm (1.5 in) voice-coil compression driver.  60° x 40° rotatable Progressive Transition™ waveguide, Bi-Amp/Passive Switchable.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79" t="str">
            <v>Please email CustomAudio@harman.com for quote</v>
          </cell>
          <cell r="K1379" t="str">
            <v>Please email CustomAudio@harman.com for quote</v>
          </cell>
          <cell r="L1379" t="str">
            <v>Please email CustomAudio@harman.com for quote</v>
          </cell>
          <cell r="P1379">
            <v>691991011030</v>
          </cell>
          <cell r="V1379" t="str">
            <v>MX</v>
          </cell>
          <cell r="W1379" t="str">
            <v>Compliant</v>
          </cell>
          <cell r="Y1379">
            <v>465</v>
          </cell>
        </row>
        <row r="1380">
          <cell r="A1380" t="str">
            <v>AM5212/66</v>
          </cell>
          <cell r="B1380" t="str">
            <v>JBL</v>
          </cell>
          <cell r="C1380" t="str">
            <v>AE Series</v>
          </cell>
          <cell r="D1380" t="str">
            <v>AM5212/66</v>
          </cell>
          <cell r="E1380" t="str">
            <v>JBL050</v>
          </cell>
          <cell r="H1380" t="str">
            <v>Two-way full range loudspeaker</v>
          </cell>
          <cell r="I1380"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v>
          </cell>
          <cell r="J1380">
            <v>2420</v>
          </cell>
          <cell r="K1380">
            <v>2420</v>
          </cell>
          <cell r="L1380">
            <v>1210</v>
          </cell>
          <cell r="P1380">
            <v>691991005329</v>
          </cell>
          <cell r="R1380">
            <v>50</v>
          </cell>
          <cell r="S1380">
            <v>19</v>
          </cell>
          <cell r="T1380">
            <v>16</v>
          </cell>
          <cell r="U1380">
            <v>30</v>
          </cell>
          <cell r="V1380" t="str">
            <v>MX</v>
          </cell>
          <cell r="W1380" t="str">
            <v>Compliant</v>
          </cell>
          <cell r="Y1380">
            <v>466</v>
          </cell>
        </row>
        <row r="1381">
          <cell r="A1381" t="str">
            <v>AM5212/66-WH</v>
          </cell>
          <cell r="B1381" t="str">
            <v>JBL</v>
          </cell>
          <cell r="C1381" t="str">
            <v>AE Series</v>
          </cell>
          <cell r="D1381" t="str">
            <v>AM5212/66-WH</v>
          </cell>
          <cell r="E1381" t="str">
            <v>JBL052</v>
          </cell>
          <cell r="H1381" t="str">
            <v>Two-way full range loudspeaker (white)</v>
          </cell>
          <cell r="I1381"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Available in Black or White (-WH). Priced as each. Suspension eyebolts not included. Optional U-bracket model MTU-3.  White finish.</v>
          </cell>
          <cell r="J1381">
            <v>2420</v>
          </cell>
          <cell r="K1381">
            <v>2420</v>
          </cell>
          <cell r="L1381">
            <v>1210</v>
          </cell>
          <cell r="P1381">
            <v>691991005312</v>
          </cell>
          <cell r="R1381">
            <v>52</v>
          </cell>
          <cell r="S1381">
            <v>16</v>
          </cell>
          <cell r="T1381">
            <v>19</v>
          </cell>
          <cell r="U1381">
            <v>29.5</v>
          </cell>
          <cell r="V1381" t="str">
            <v>MX</v>
          </cell>
          <cell r="W1381" t="str">
            <v>Compliant</v>
          </cell>
          <cell r="Y1381">
            <v>467</v>
          </cell>
        </row>
        <row r="1382">
          <cell r="A1382" t="str">
            <v>AM5212/66-WRC</v>
          </cell>
          <cell r="B1382" t="str">
            <v>JBL</v>
          </cell>
          <cell r="C1382" t="str">
            <v>Custom Shop Item</v>
          </cell>
          <cell r="D1382" t="str">
            <v>AM5212/66-WRC</v>
          </cell>
          <cell r="E1382" t="str">
            <v>JBL052</v>
          </cell>
          <cell r="F1382" t="str">
            <v>YES</v>
          </cell>
          <cell r="H1382" t="str">
            <v>Two-way full range loudspeaker (Weather Protection Treatment)</v>
          </cell>
          <cell r="I1382" t="str">
            <v>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82" t="str">
            <v>Please email CustomAudio@harman.com for quote</v>
          </cell>
          <cell r="K1382" t="str">
            <v>Please email CustomAudio@harman.com for quote</v>
          </cell>
          <cell r="L1382" t="str">
            <v>Please email CustomAudio@harman.com for quote</v>
          </cell>
          <cell r="P1382">
            <v>691991011047</v>
          </cell>
          <cell r="V1382" t="str">
            <v>MX</v>
          </cell>
          <cell r="W1382" t="str">
            <v>Compliant</v>
          </cell>
          <cell r="Y1382">
            <v>468</v>
          </cell>
        </row>
        <row r="1383">
          <cell r="A1383" t="str">
            <v>AM5212/66-WRX</v>
          </cell>
          <cell r="B1383" t="str">
            <v>JBL</v>
          </cell>
          <cell r="C1383" t="str">
            <v>Custom Shop Item</v>
          </cell>
          <cell r="D1383" t="str">
            <v>AM5212/66-WRX</v>
          </cell>
          <cell r="E1383" t="str">
            <v>JBL050</v>
          </cell>
          <cell r="F1383" t="str">
            <v>YES</v>
          </cell>
          <cell r="H1383" t="str">
            <v>Two-way full range loudspeaker (Extreme Weather Protection Treatment)</v>
          </cell>
          <cell r="I1383" t="str">
            <v xml:space="preserve">Medium Power 12” 2-Way Full-Range Loudspeaker System with JBL Differential Drive® 50.8 mm (2-in) dual voice coil and dual magnetic gap 262H low frequency driver and 2408H-1 high-frequency 38mm (1.5 in) exit, 38mm (1.5 in) voice-coil compression driver.  60°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83" t="str">
            <v>Please email CustomAudio@harman.com for quote</v>
          </cell>
          <cell r="K1383" t="str">
            <v>Please email CustomAudio@harman.com for quote</v>
          </cell>
          <cell r="L1383" t="str">
            <v>Please email CustomAudio@harman.com for quote</v>
          </cell>
          <cell r="P1383">
            <v>691991011054</v>
          </cell>
          <cell r="V1383" t="str">
            <v>MX</v>
          </cell>
          <cell r="W1383" t="str">
            <v>Compliant</v>
          </cell>
          <cell r="Y1383">
            <v>469</v>
          </cell>
        </row>
        <row r="1384">
          <cell r="A1384" t="str">
            <v>AM5212/95</v>
          </cell>
          <cell r="B1384" t="str">
            <v>JBL</v>
          </cell>
          <cell r="C1384" t="str">
            <v>AE Series</v>
          </cell>
          <cell r="D1384" t="str">
            <v>AM5212/95</v>
          </cell>
          <cell r="E1384" t="str">
            <v>JBL050</v>
          </cell>
          <cell r="H1384" t="str">
            <v>Two-way full range loudspeaker</v>
          </cell>
          <cell r="I1384"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v>
          </cell>
          <cell r="J1384">
            <v>2420</v>
          </cell>
          <cell r="K1384">
            <v>2420</v>
          </cell>
          <cell r="L1384">
            <v>1210</v>
          </cell>
          <cell r="P1384">
            <v>691991011061</v>
          </cell>
          <cell r="R1384">
            <v>55</v>
          </cell>
          <cell r="S1384">
            <v>19</v>
          </cell>
          <cell r="T1384">
            <v>13</v>
          </cell>
          <cell r="U1384">
            <v>30</v>
          </cell>
          <cell r="V1384" t="str">
            <v>MX</v>
          </cell>
          <cell r="W1384" t="str">
            <v>Compliant</v>
          </cell>
          <cell r="Y1384">
            <v>470</v>
          </cell>
        </row>
        <row r="1385">
          <cell r="A1385" t="str">
            <v>AM5212/95-WH</v>
          </cell>
          <cell r="B1385" t="str">
            <v>JBL</v>
          </cell>
          <cell r="C1385" t="str">
            <v>AE Series</v>
          </cell>
          <cell r="D1385" t="str">
            <v>AM5212/95-WH</v>
          </cell>
          <cell r="E1385" t="str">
            <v>JBL052</v>
          </cell>
          <cell r="H1385" t="str">
            <v>Two-way full range loudspeaker (white)</v>
          </cell>
          <cell r="I1385"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85">
            <v>2420</v>
          </cell>
          <cell r="K1385">
            <v>2420</v>
          </cell>
          <cell r="L1385">
            <v>1210</v>
          </cell>
          <cell r="P1385">
            <v>691991011078</v>
          </cell>
          <cell r="R1385">
            <v>55</v>
          </cell>
          <cell r="S1385">
            <v>19</v>
          </cell>
          <cell r="T1385">
            <v>15</v>
          </cell>
          <cell r="U1385">
            <v>30</v>
          </cell>
          <cell r="V1385" t="str">
            <v>MX</v>
          </cell>
          <cell r="W1385" t="str">
            <v>Compliant</v>
          </cell>
          <cell r="Y1385">
            <v>471</v>
          </cell>
        </row>
        <row r="1386">
          <cell r="A1386" t="str">
            <v>AM5212/95-WRC</v>
          </cell>
          <cell r="B1386" t="str">
            <v>JBL</v>
          </cell>
          <cell r="C1386" t="str">
            <v>Custom Shop</v>
          </cell>
          <cell r="D1386" t="str">
            <v>AM5212/95-WRC</v>
          </cell>
          <cell r="F1386" t="str">
            <v>YES</v>
          </cell>
          <cell r="H1386" t="str">
            <v>Two-way full range loudspeaker (white)</v>
          </cell>
          <cell r="I1386" t="str">
            <v>Medium Power 12” 2-Way Full-Range Loudspeaker System with JBL Differential Drive® 50.8 mm (2-in) dual voice coil and dual magnetic gap 262H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MTU-3.  White finish.</v>
          </cell>
          <cell r="J1386" t="str">
            <v>Please email CustomAudio@harman.com for quote</v>
          </cell>
          <cell r="K1386" t="str">
            <v>Please email CustomAudio@harman.com for quote</v>
          </cell>
          <cell r="L1386" t="str">
            <v>Please email CustomAudio@harman.com for quote</v>
          </cell>
          <cell r="P1386">
            <v>691991029349</v>
          </cell>
          <cell r="R1386">
            <v>35</v>
          </cell>
          <cell r="S1386">
            <v>16</v>
          </cell>
          <cell r="T1386">
            <v>19</v>
          </cell>
          <cell r="U1386">
            <v>30</v>
          </cell>
          <cell r="V1386" t="str">
            <v>MX</v>
          </cell>
          <cell r="W1386" t="str">
            <v>Compliant</v>
          </cell>
          <cell r="Y1386">
            <v>472</v>
          </cell>
        </row>
        <row r="1387">
          <cell r="A1387" t="str">
            <v>AM5215/26</v>
          </cell>
          <cell r="B1387" t="str">
            <v>JBL</v>
          </cell>
          <cell r="C1387" t="str">
            <v>AE Series</v>
          </cell>
          <cell r="D1387" t="str">
            <v>AM5215/26</v>
          </cell>
          <cell r="E1387" t="str">
            <v>JBL050</v>
          </cell>
          <cell r="H1387" t="str">
            <v>Two-way full range loudspeaker</v>
          </cell>
          <cell r="I1387"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v>
          </cell>
          <cell r="J1387">
            <v>2560</v>
          </cell>
          <cell r="K1387">
            <v>2560</v>
          </cell>
          <cell r="L1387">
            <v>1280</v>
          </cell>
          <cell r="P1387">
            <v>691991011092</v>
          </cell>
          <cell r="R1387">
            <v>71</v>
          </cell>
          <cell r="S1387">
            <v>21</v>
          </cell>
          <cell r="T1387">
            <v>18</v>
          </cell>
          <cell r="U1387">
            <v>32</v>
          </cell>
          <cell r="V1387" t="str">
            <v>MX</v>
          </cell>
          <cell r="W1387" t="str">
            <v>Compliant</v>
          </cell>
          <cell r="Y1387">
            <v>473</v>
          </cell>
        </row>
        <row r="1388">
          <cell r="A1388" t="str">
            <v>AM5215/26-WH</v>
          </cell>
          <cell r="B1388" t="str">
            <v>JBL</v>
          </cell>
          <cell r="C1388" t="str">
            <v>AE Series</v>
          </cell>
          <cell r="D1388" t="str">
            <v>AM5215/26-WH</v>
          </cell>
          <cell r="E1388" t="str">
            <v>JBL052</v>
          </cell>
          <cell r="H1388" t="str">
            <v>Two-way full range loudspeaker (white)</v>
          </cell>
          <cell r="I1388"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88">
            <v>2560</v>
          </cell>
          <cell r="K1388">
            <v>2560</v>
          </cell>
          <cell r="L1388">
            <v>1280</v>
          </cell>
          <cell r="P1388">
            <v>691991011108</v>
          </cell>
          <cell r="R1388">
            <v>62.75</v>
          </cell>
          <cell r="S1388">
            <v>21</v>
          </cell>
          <cell r="T1388">
            <v>18</v>
          </cell>
          <cell r="U1388">
            <v>33</v>
          </cell>
          <cell r="V1388" t="str">
            <v>MX</v>
          </cell>
          <cell r="W1388" t="str">
            <v>Compliant</v>
          </cell>
          <cell r="Y1388">
            <v>474</v>
          </cell>
        </row>
        <row r="1389">
          <cell r="A1389" t="str">
            <v>AM5215/26-WRX</v>
          </cell>
          <cell r="B1389" t="str">
            <v>JBL</v>
          </cell>
          <cell r="C1389" t="str">
            <v>Custom Shop</v>
          </cell>
          <cell r="D1389" t="str">
            <v>AM5215/26-WRX</v>
          </cell>
          <cell r="E1389" t="str">
            <v>JBL050</v>
          </cell>
          <cell r="F1389" t="str">
            <v>YES</v>
          </cell>
          <cell r="H1389" t="str">
            <v>Two-way full range loudspeaker (white)</v>
          </cell>
          <cell r="I1389" t="str">
            <v>Medium Power 15” 2-Way Full-Range Loudspeaker System with JBL Differential Drive® 50.8 mm (2-in) dual voice coil and dual magnetic gap 265H low frequency driver and 2408H-1 high-frequency 38mm (1.5 in) exit, 38mm (1.5 in) voice-coil compression driver.  120° x 60° rotatable Progressive Transition™ waveguide, Bi-Amp/Passive  Switchable. Available in Black or White (-WH). Priced as each. Suspension eyebolts not included. Optional U-bracket model MTU-1.  White finish.</v>
          </cell>
          <cell r="J1389" t="str">
            <v>Please email CustomAudio@harman.com for quote</v>
          </cell>
          <cell r="K1389" t="str">
            <v>Please email CustomAudio@harman.com for quote</v>
          </cell>
          <cell r="L1389" t="str">
            <v>Please email CustomAudio@harman.com for quote</v>
          </cell>
          <cell r="P1389">
            <v>691991029417</v>
          </cell>
          <cell r="R1389">
            <v>61.5</v>
          </cell>
          <cell r="S1389">
            <v>17.5</v>
          </cell>
          <cell r="T1389">
            <v>21</v>
          </cell>
          <cell r="U1389">
            <v>33</v>
          </cell>
          <cell r="V1389" t="str">
            <v>MX</v>
          </cell>
          <cell r="W1389" t="str">
            <v>Compliant</v>
          </cell>
          <cell r="Y1389">
            <v>475</v>
          </cell>
        </row>
        <row r="1390">
          <cell r="A1390" t="str">
            <v>AM5215/64</v>
          </cell>
          <cell r="B1390" t="str">
            <v>JBL</v>
          </cell>
          <cell r="C1390" t="str">
            <v>AE Series</v>
          </cell>
          <cell r="D1390" t="str">
            <v>AM5215/64</v>
          </cell>
          <cell r="E1390" t="str">
            <v>JBL050</v>
          </cell>
          <cell r="H1390" t="str">
            <v>Two-way full range loudspeaker</v>
          </cell>
          <cell r="I1390"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v>
          </cell>
          <cell r="J1390">
            <v>2560</v>
          </cell>
          <cell r="K1390">
            <v>2560</v>
          </cell>
          <cell r="L1390">
            <v>1280</v>
          </cell>
          <cell r="P1390">
            <v>691991011122</v>
          </cell>
          <cell r="R1390">
            <v>63</v>
          </cell>
          <cell r="S1390">
            <v>21</v>
          </cell>
          <cell r="T1390">
            <v>18</v>
          </cell>
          <cell r="U1390">
            <v>32</v>
          </cell>
          <cell r="V1390" t="str">
            <v>MX</v>
          </cell>
          <cell r="W1390" t="str">
            <v>Compliant</v>
          </cell>
          <cell r="Y1390">
            <v>476</v>
          </cell>
        </row>
        <row r="1391">
          <cell r="A1391" t="str">
            <v>AM5215/64-WH</v>
          </cell>
          <cell r="B1391" t="str">
            <v>JBL</v>
          </cell>
          <cell r="C1391" t="str">
            <v>AE Series</v>
          </cell>
          <cell r="D1391" t="str">
            <v>AM5215/64-WH</v>
          </cell>
          <cell r="E1391" t="str">
            <v>JBL052</v>
          </cell>
          <cell r="H1391" t="str">
            <v>Two-way full range loudspeaker (white)</v>
          </cell>
          <cell r="I1391" t="str">
            <v>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Available in Black or White (-WH). Priced as each. Suspension eyebolts not included. Optional U-bracket model MTU-1.  White finish.</v>
          </cell>
          <cell r="J1391">
            <v>2560</v>
          </cell>
          <cell r="K1391">
            <v>2560</v>
          </cell>
          <cell r="L1391">
            <v>1280</v>
          </cell>
          <cell r="P1391">
            <v>691991011139</v>
          </cell>
          <cell r="R1391">
            <v>62.75</v>
          </cell>
          <cell r="S1391">
            <v>17.5</v>
          </cell>
          <cell r="T1391">
            <v>21</v>
          </cell>
          <cell r="U1391">
            <v>32</v>
          </cell>
          <cell r="V1391" t="str">
            <v>MX</v>
          </cell>
          <cell r="W1391" t="str">
            <v>Compliant</v>
          </cell>
          <cell r="Y1391">
            <v>477</v>
          </cell>
        </row>
        <row r="1392">
          <cell r="A1392" t="str">
            <v>AM5215/64-WRX</v>
          </cell>
          <cell r="B1392" t="str">
            <v>JBL</v>
          </cell>
          <cell r="C1392" t="str">
            <v>Custom Shop Item</v>
          </cell>
          <cell r="D1392" t="str">
            <v>AM5215/64-WRX</v>
          </cell>
          <cell r="E1392" t="str">
            <v>JBL050</v>
          </cell>
          <cell r="F1392" t="str">
            <v>YES</v>
          </cell>
          <cell r="H1392" t="str">
            <v>Two-way full range loudspeaker (Extreme Weather Protection Treatment)</v>
          </cell>
          <cell r="I1392" t="str">
            <v xml:space="preserve">Medium Power 15” 2-Way Full-Range Loudspeaker System with JBL Differential Drive® 50.8 mm (2-in) dual voice coil and dual magnetic gap 265H low frequency driver and 2408H-1 high-frequency 38mm (1.5 in) exit, 38mm (1.5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92" t="str">
            <v>Please email CustomAudio@harman.com for quote</v>
          </cell>
          <cell r="K1392" t="str">
            <v>Please email CustomAudio@harman.com for quote</v>
          </cell>
          <cell r="L1392" t="str">
            <v>Please email CustomAudio@harman.com for quote</v>
          </cell>
          <cell r="P1392">
            <v>691991011153</v>
          </cell>
          <cell r="R1392">
            <v>81</v>
          </cell>
          <cell r="S1392">
            <v>24.5</v>
          </cell>
          <cell r="T1392">
            <v>23.25</v>
          </cell>
          <cell r="U1392">
            <v>34.5</v>
          </cell>
          <cell r="V1392" t="str">
            <v>MX</v>
          </cell>
          <cell r="W1392" t="str">
            <v>Compliant</v>
          </cell>
          <cell r="Y1392">
            <v>478</v>
          </cell>
        </row>
        <row r="1393">
          <cell r="A1393" t="str">
            <v>AM5215/66</v>
          </cell>
          <cell r="B1393" t="str">
            <v>JBL</v>
          </cell>
          <cell r="C1393" t="str">
            <v>AE Series</v>
          </cell>
          <cell r="D1393" t="str">
            <v>AM5215/66</v>
          </cell>
          <cell r="E1393" t="str">
            <v>JBL050</v>
          </cell>
          <cell r="H1393" t="str">
            <v>Two-way full range loudspeaker</v>
          </cell>
          <cell r="I1393"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v>
          </cell>
          <cell r="J1393">
            <v>2560</v>
          </cell>
          <cell r="K1393">
            <v>2560</v>
          </cell>
          <cell r="L1393">
            <v>1280</v>
          </cell>
          <cell r="P1393">
            <v>691991011160</v>
          </cell>
          <cell r="R1393">
            <v>61.4</v>
          </cell>
          <cell r="S1393">
            <v>18</v>
          </cell>
          <cell r="T1393">
            <v>22</v>
          </cell>
          <cell r="U1393">
            <v>32.5</v>
          </cell>
          <cell r="V1393" t="str">
            <v>MX</v>
          </cell>
          <cell r="W1393" t="str">
            <v>Compliant</v>
          </cell>
          <cell r="Y1393">
            <v>479</v>
          </cell>
        </row>
        <row r="1394">
          <cell r="A1394" t="str">
            <v>AM5215/66-WH</v>
          </cell>
          <cell r="B1394" t="str">
            <v>JBL</v>
          </cell>
          <cell r="C1394" t="str">
            <v>AE Series</v>
          </cell>
          <cell r="D1394" t="str">
            <v>AM5215/66-WH</v>
          </cell>
          <cell r="E1394" t="str">
            <v>JBL052</v>
          </cell>
          <cell r="H1394" t="str">
            <v>Two-way full range loudspeaker (white)</v>
          </cell>
          <cell r="I1394"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Available in Black or White (-WH). Priced as each. Suspension eyebolts not included. Optional U-bracket model MTU-1.  White finish.</v>
          </cell>
          <cell r="J1394">
            <v>2560</v>
          </cell>
          <cell r="K1394">
            <v>2560</v>
          </cell>
          <cell r="L1394">
            <v>1280</v>
          </cell>
          <cell r="P1394">
            <v>691991011177</v>
          </cell>
          <cell r="R1394">
            <v>62</v>
          </cell>
          <cell r="S1394">
            <v>21</v>
          </cell>
          <cell r="T1394">
            <v>18</v>
          </cell>
          <cell r="U1394">
            <v>33</v>
          </cell>
          <cell r="V1394" t="str">
            <v>MX</v>
          </cell>
          <cell r="W1394" t="str">
            <v>Compliant</v>
          </cell>
          <cell r="Y1394">
            <v>480</v>
          </cell>
        </row>
        <row r="1395">
          <cell r="A1395" t="str">
            <v>AM5215/66-WRC</v>
          </cell>
          <cell r="B1395" t="str">
            <v>JBL</v>
          </cell>
          <cell r="C1395" t="str">
            <v>Custom Shop Item</v>
          </cell>
          <cell r="D1395" t="str">
            <v>AM5215/66-WRC</v>
          </cell>
          <cell r="E1395" t="str">
            <v>JBL052</v>
          </cell>
          <cell r="F1395" t="str">
            <v>YES</v>
          </cell>
          <cell r="H1395" t="str">
            <v>Two-way full range loudspeaker (Weather Protection Treatment)</v>
          </cell>
          <cell r="I1395" t="str">
            <v>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95" t="str">
            <v>Please email CustomAudio@harman.com for quote</v>
          </cell>
          <cell r="K1395" t="str">
            <v>Please email CustomAudio@harman.com for quote</v>
          </cell>
          <cell r="L1395" t="str">
            <v>Please email CustomAudio@harman.com for quote</v>
          </cell>
          <cell r="P1395">
            <v>691991011184</v>
          </cell>
          <cell r="V1395" t="str">
            <v>MX</v>
          </cell>
          <cell r="W1395" t="str">
            <v>Compliant</v>
          </cell>
          <cell r="Y1395">
            <v>481</v>
          </cell>
        </row>
        <row r="1396">
          <cell r="A1396" t="str">
            <v>AM5215/66-WRX</v>
          </cell>
          <cell r="B1396" t="str">
            <v>JBL</v>
          </cell>
          <cell r="C1396" t="str">
            <v>Custom Shop Item</v>
          </cell>
          <cell r="D1396" t="str">
            <v>AM5215/66-WRX</v>
          </cell>
          <cell r="E1396" t="str">
            <v>JBL050</v>
          </cell>
          <cell r="F1396" t="str">
            <v>YES</v>
          </cell>
          <cell r="H1396" t="str">
            <v>Two-way full range loudspeaker (Extreme Weather Protection Treatment)</v>
          </cell>
          <cell r="I1396" t="str">
            <v xml:space="preserve">Medium Power 15” 2-Way Full-Range Loudspeaker System with JBL Differential Drive® 50.8 mm (2-in) dual voice coil and dual magnetic gap 265H low frequency driver and 2408H-1 high-frequency 38mm (1.5 in) exit, 38mm (1.5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396" t="str">
            <v>Please email CustomAudio@harman.com for quote</v>
          </cell>
          <cell r="K1396" t="str">
            <v>Please email CustomAudio@harman.com for quote</v>
          </cell>
          <cell r="L1396" t="str">
            <v>Please email CustomAudio@harman.com for quote</v>
          </cell>
          <cell r="P1396">
            <v>691991011191</v>
          </cell>
          <cell r="V1396" t="str">
            <v>MX</v>
          </cell>
          <cell r="W1396" t="str">
            <v>Compliant</v>
          </cell>
          <cell r="Y1396">
            <v>482</v>
          </cell>
        </row>
        <row r="1397">
          <cell r="A1397" t="str">
            <v>AM5215/95</v>
          </cell>
          <cell r="B1397" t="str">
            <v>JBL</v>
          </cell>
          <cell r="C1397" t="str">
            <v>AE Series</v>
          </cell>
          <cell r="D1397" t="str">
            <v>AM5215/95</v>
          </cell>
          <cell r="E1397" t="str">
            <v>JBL050</v>
          </cell>
          <cell r="H1397" t="str">
            <v>Two-way full range loudspeaker</v>
          </cell>
          <cell r="I1397"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v>
          </cell>
          <cell r="J1397">
            <v>2560</v>
          </cell>
          <cell r="K1397">
            <v>2560</v>
          </cell>
          <cell r="L1397">
            <v>1280</v>
          </cell>
          <cell r="P1397">
            <v>691991011207</v>
          </cell>
          <cell r="R1397">
            <v>63</v>
          </cell>
          <cell r="S1397">
            <v>21</v>
          </cell>
          <cell r="T1397">
            <v>18</v>
          </cell>
          <cell r="U1397">
            <v>32</v>
          </cell>
          <cell r="V1397" t="str">
            <v>MX</v>
          </cell>
          <cell r="W1397" t="str">
            <v>Compliant</v>
          </cell>
          <cell r="Y1397">
            <v>483</v>
          </cell>
        </row>
        <row r="1398">
          <cell r="A1398" t="str">
            <v>AM5215/95-WH</v>
          </cell>
          <cell r="B1398" t="str">
            <v>JBL</v>
          </cell>
          <cell r="C1398" t="str">
            <v>AE Series</v>
          </cell>
          <cell r="D1398" t="str">
            <v>AM5215/95-WH</v>
          </cell>
          <cell r="E1398" t="str">
            <v>JBL052</v>
          </cell>
          <cell r="H1398" t="str">
            <v>Two-way full range loudspeaker (white)</v>
          </cell>
          <cell r="I1398"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Available in Black or White (-WH). Priced as each. Suspension eyebolts not included. Optional U-bracket model MTU-1. White finish.</v>
          </cell>
          <cell r="J1398">
            <v>2560</v>
          </cell>
          <cell r="K1398">
            <v>2560</v>
          </cell>
          <cell r="L1398">
            <v>1280</v>
          </cell>
          <cell r="P1398">
            <v>691991000287</v>
          </cell>
          <cell r="R1398">
            <v>84.5</v>
          </cell>
          <cell r="S1398">
            <v>23</v>
          </cell>
          <cell r="T1398">
            <v>24</v>
          </cell>
          <cell r="U1398">
            <v>36</v>
          </cell>
          <cell r="V1398" t="str">
            <v>MX</v>
          </cell>
          <cell r="W1398" t="str">
            <v>Compliant</v>
          </cell>
          <cell r="Y1398">
            <v>484</v>
          </cell>
        </row>
        <row r="1399">
          <cell r="A1399" t="str">
            <v>AM5215/95-WRC</v>
          </cell>
          <cell r="B1399" t="str">
            <v>JBL</v>
          </cell>
          <cell r="C1399" t="str">
            <v>Custom Shop Item</v>
          </cell>
          <cell r="D1399" t="str">
            <v>AM5215/95-WRC</v>
          </cell>
          <cell r="E1399" t="str">
            <v>JBL052</v>
          </cell>
          <cell r="F1399" t="str">
            <v>YES</v>
          </cell>
          <cell r="H1399" t="str">
            <v>Two-way full range loudspeaker (Weather Protection Treatment)</v>
          </cell>
          <cell r="I1399" t="str">
            <v>Medium Power 15” 2-Way Full-Range Loudspeaker System with JBL Differential Drive® 50.8 mm (2-in) dual voice coil and dual magnetic gap 265H low frequency driver and 2408H-1 high-frequency 38mm (1.5 in) exit, 38mm (1.5 in) voice-coil compression driver.  90° x 50°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399" t="str">
            <v>Please email CustomAudio@harman.com for quote</v>
          </cell>
          <cell r="K1399" t="str">
            <v>Please email CustomAudio@harman.com for quote</v>
          </cell>
          <cell r="L1399" t="str">
            <v>Please email CustomAudio@harman.com for quote</v>
          </cell>
          <cell r="P1399">
            <v>691991011214</v>
          </cell>
          <cell r="V1399" t="str">
            <v>MX</v>
          </cell>
          <cell r="W1399" t="str">
            <v>Compliant</v>
          </cell>
          <cell r="Y1399">
            <v>485</v>
          </cell>
        </row>
        <row r="1400">
          <cell r="A1400" t="str">
            <v>AM5215/95-WRX</v>
          </cell>
          <cell r="B1400" t="str">
            <v>JBL</v>
          </cell>
          <cell r="C1400" t="str">
            <v>Custom Shop Item</v>
          </cell>
          <cell r="E1400" t="str">
            <v>JBL050</v>
          </cell>
          <cell r="F1400" t="str">
            <v>YES</v>
          </cell>
          <cell r="J1400" t="str">
            <v>Please email CustomAudio@harman.com for quote</v>
          </cell>
          <cell r="K1400" t="str">
            <v>Please email CustomAudio@harman.com for quote</v>
          </cell>
          <cell r="L1400" t="str">
            <v>Please email CustomAudio@harman.com for quote</v>
          </cell>
          <cell r="P1400">
            <v>691991034114</v>
          </cell>
          <cell r="V1400" t="str">
            <v>MX</v>
          </cell>
          <cell r="Y1400">
            <v>486</v>
          </cell>
        </row>
        <row r="1401">
          <cell r="A1401" t="str">
            <v>ASB6112</v>
          </cell>
          <cell r="B1401" t="str">
            <v>JBL</v>
          </cell>
          <cell r="C1401" t="str">
            <v>AE Series</v>
          </cell>
          <cell r="D1401" t="str">
            <v>ASB6112</v>
          </cell>
          <cell r="E1401" t="str">
            <v>JBL050</v>
          </cell>
          <cell r="H1401" t="str">
            <v>SINGLE 12 SUBWOOFER</v>
          </cell>
          <cell r="I1401" t="str">
            <v xml:space="preserve">Ultra Compact High-Power 12” Subwoofer System.  2263H Differential Drive® woofer, 3” dual voice coil – dual gap, neodymium magnet.  Multiply hardwood enclosure with DuraFlex™ finish and 14-gauge steel grille.  Sixteen M10 suspension points.  Available in Black or White.  Priced as each. </v>
          </cell>
          <cell r="J1401">
            <v>2100</v>
          </cell>
          <cell r="K1401">
            <v>2100</v>
          </cell>
          <cell r="L1401">
            <v>1050</v>
          </cell>
          <cell r="P1401">
            <v>691991011665</v>
          </cell>
          <cell r="R1401">
            <v>44</v>
          </cell>
          <cell r="S1401">
            <v>23.75</v>
          </cell>
          <cell r="T1401">
            <v>19.25</v>
          </cell>
          <cell r="U1401">
            <v>18.5</v>
          </cell>
          <cell r="V1401" t="str">
            <v>MX</v>
          </cell>
          <cell r="W1401" t="str">
            <v>Compliant</v>
          </cell>
          <cell r="Y1401">
            <v>487</v>
          </cell>
        </row>
        <row r="1402">
          <cell r="A1402" t="str">
            <v>ASB6112-WRC</v>
          </cell>
          <cell r="B1402" t="str">
            <v>JBL</v>
          </cell>
          <cell r="C1402" t="str">
            <v>Custom Shop Item</v>
          </cell>
          <cell r="D1402" t="str">
            <v>ASB6112-WRC</v>
          </cell>
          <cell r="E1402" t="str">
            <v>JBL052</v>
          </cell>
          <cell r="F1402" t="str">
            <v>YES</v>
          </cell>
          <cell r="H1402" t="str">
            <v>SINGLE 12 SUBWOOFER (Weather Protection Treatment)</v>
          </cell>
          <cell r="I1402" t="str">
            <v>Ultra Compact High-Power 12” Subwoofer System.  2263H Differential Drive® woofer, 3” dual voice coil – dual gap, neodymium magnet.  Multiply hardwood enclosure with DuraFlex™ finish and 14-gauge steel grille.  Sixteen M10 suspension points.  With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(-WH).8-10 weeks ship time for orders of 1-10, larger needs to be reviewed</v>
          </cell>
          <cell r="J1402" t="str">
            <v>Please email CustomAudio@harman.com for quote</v>
          </cell>
          <cell r="K1402" t="str">
            <v>Please email CustomAudio@harman.com for quote</v>
          </cell>
          <cell r="L1402" t="str">
            <v>Please email CustomAudio@harman.com for quote</v>
          </cell>
          <cell r="P1402">
            <v>691991029806</v>
          </cell>
          <cell r="V1402" t="str">
            <v>MX</v>
          </cell>
          <cell r="W1402" t="str">
            <v>Compliant</v>
          </cell>
          <cell r="Y1402">
            <v>488</v>
          </cell>
        </row>
        <row r="1403">
          <cell r="A1403" t="str">
            <v>ASB6112-WRX</v>
          </cell>
          <cell r="B1403" t="str">
            <v>JBL</v>
          </cell>
          <cell r="C1403" t="str">
            <v>Custom Shop Item</v>
          </cell>
          <cell r="D1403" t="str">
            <v>ASB6112-WRX</v>
          </cell>
          <cell r="E1403" t="str">
            <v>JBL050</v>
          </cell>
          <cell r="F1403" t="str">
            <v>YES</v>
          </cell>
          <cell r="H1403" t="str">
            <v>SINGLE 12 SUBWOOFER (Extreme Weather Protection Treatment)</v>
          </cell>
          <cell r="I1403" t="str">
            <v>Ultra Compact High-Power 12” Subwoofer System.  2263H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403" t="str">
            <v>Please email CustomAudio@harman.com for quote</v>
          </cell>
          <cell r="K1403" t="str">
            <v>Please email CustomAudio@harman.com for quote</v>
          </cell>
          <cell r="L1403" t="str">
            <v>Please email CustomAudio@harman.com for quote</v>
          </cell>
          <cell r="R1403">
            <v>47</v>
          </cell>
          <cell r="S1403">
            <v>24</v>
          </cell>
          <cell r="T1403">
            <v>19</v>
          </cell>
          <cell r="U1403">
            <v>17</v>
          </cell>
          <cell r="V1403" t="str">
            <v>MX</v>
          </cell>
          <cell r="W1403" t="str">
            <v>Compliant</v>
          </cell>
          <cell r="Y1403">
            <v>489</v>
          </cell>
        </row>
        <row r="1404">
          <cell r="A1404" t="str">
            <v>ASB6112-WH</v>
          </cell>
          <cell r="B1404" t="str">
            <v>JBL</v>
          </cell>
          <cell r="C1404" t="str">
            <v>AE Series</v>
          </cell>
          <cell r="D1404" t="str">
            <v>ASB6112-WH</v>
          </cell>
          <cell r="E1404" t="str">
            <v>JBL052</v>
          </cell>
          <cell r="H1404" t="str">
            <v>SINGLE 12 SUBWOOFER (white)</v>
          </cell>
          <cell r="I1404" t="str">
            <v xml:space="preserve">Ultra Compact High-Power 12” Subwoofer System.  2263H Differential Drive® woofer, 3” dual voice coil – dual gap, neodymium magnet.  Multiply hardwood enclosure with DuraFlex™ finish and 14-gauge steel grille.  Sixteen M10 suspension points.  White finish. Priced as each. </v>
          </cell>
          <cell r="J1404">
            <v>2100</v>
          </cell>
          <cell r="K1404">
            <v>2100</v>
          </cell>
          <cell r="L1404">
            <v>1050</v>
          </cell>
          <cell r="P1404">
            <v>691991011672</v>
          </cell>
          <cell r="R1404">
            <v>46.35</v>
          </cell>
          <cell r="S1404">
            <v>24</v>
          </cell>
          <cell r="T1404">
            <v>19</v>
          </cell>
          <cell r="U1404">
            <v>18</v>
          </cell>
          <cell r="V1404" t="str">
            <v>MX</v>
          </cell>
          <cell r="W1404" t="str">
            <v>Compliant</v>
          </cell>
          <cell r="Y1404">
            <v>490</v>
          </cell>
        </row>
        <row r="1405">
          <cell r="A1405" t="str">
            <v>ASB6115</v>
          </cell>
          <cell r="B1405" t="str">
            <v>JBL</v>
          </cell>
          <cell r="C1405" t="str">
            <v>AE Series</v>
          </cell>
          <cell r="D1405" t="str">
            <v>ASB6115</v>
          </cell>
          <cell r="E1405" t="str">
            <v>JBL050</v>
          </cell>
          <cell r="H1405" t="str">
            <v>5INGLE 15 SUBWOOFER</v>
          </cell>
          <cell r="I1405" t="str">
            <v xml:space="preserve">Compact High-Power 15” Subwoofer System.  2265H-1 Differential Drive® woofer, 3” dual voice coil – dual gap, neodymium magnet.  Multiply hardwood enclosure with DuraFlex™ finish and 14-gauge steel grille.  Sixteen M10 suspension points.  Available in Black and White. Priced as each. </v>
          </cell>
          <cell r="J1405">
            <v>2350</v>
          </cell>
          <cell r="K1405">
            <v>2350</v>
          </cell>
          <cell r="L1405">
            <v>1175</v>
          </cell>
          <cell r="P1405">
            <v>691991011689</v>
          </cell>
          <cell r="R1405">
            <v>56</v>
          </cell>
          <cell r="S1405">
            <v>28.25</v>
          </cell>
          <cell r="T1405">
            <v>21</v>
          </cell>
          <cell r="U1405">
            <v>21</v>
          </cell>
          <cell r="V1405" t="str">
            <v>MX</v>
          </cell>
          <cell r="W1405" t="str">
            <v>Compliant</v>
          </cell>
          <cell r="Y1405">
            <v>491</v>
          </cell>
        </row>
        <row r="1406">
          <cell r="A1406" t="str">
            <v>ASB6115-WH</v>
          </cell>
          <cell r="B1406" t="str">
            <v>JBL</v>
          </cell>
          <cell r="C1406" t="str">
            <v>AE Series</v>
          </cell>
          <cell r="D1406" t="str">
            <v>ASB6115-WH</v>
          </cell>
          <cell r="E1406" t="str">
            <v>JBL052</v>
          </cell>
          <cell r="H1406" t="str">
            <v>5INGLE 15 SUBWOOFER (white)</v>
          </cell>
          <cell r="I1406" t="str">
            <v xml:space="preserve">Compact High-Power 15” Subwoofer System.  2265H-1 Differential Drive® woofer, 3” dual voice coil – dual gap, neodymium magnet.  Multiply hardwood enclosure with DuraFlex™ finish and 14-gauge steel grille.  Sixteen M10 suspension points. White finish. Priced as each. </v>
          </cell>
          <cell r="J1406">
            <v>2350</v>
          </cell>
          <cell r="K1406">
            <v>2350</v>
          </cell>
          <cell r="L1406">
            <v>1175</v>
          </cell>
          <cell r="P1406">
            <v>691991004032</v>
          </cell>
          <cell r="R1406">
            <v>69</v>
          </cell>
          <cell r="S1406">
            <v>28.5</v>
          </cell>
          <cell r="T1406">
            <v>21.5</v>
          </cell>
          <cell r="U1406">
            <v>21</v>
          </cell>
          <cell r="V1406" t="str">
            <v>MX</v>
          </cell>
          <cell r="W1406" t="str">
            <v>Compliant</v>
          </cell>
          <cell r="Y1406">
            <v>492</v>
          </cell>
        </row>
        <row r="1407">
          <cell r="A1407" t="str">
            <v>ASB6115-WRC</v>
          </cell>
          <cell r="B1407" t="str">
            <v>JBL</v>
          </cell>
          <cell r="C1407" t="str">
            <v>Custom Shop Item</v>
          </cell>
          <cell r="D1407" t="str">
            <v>ASB6115-WRC</v>
          </cell>
          <cell r="E1407" t="str">
            <v>JBL052</v>
          </cell>
          <cell r="F1407" t="str">
            <v>YES</v>
          </cell>
          <cell r="H1407" t="str">
            <v>5INGLE 15 SUBWOOFER (Weather Protection Treatment)</v>
          </cell>
          <cell r="I1407" t="str">
            <v>Compact High-Power 15” Subwoofer System.  2265H-1 Differential Drive® woofer, 3” dual voice coil – dual gap, neodymium magnet.  Multiply hardwood enclosure with DuraFlex™ finish and 14-gauge steel grille.  Sixteen M10 suspension points.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07" t="str">
            <v>Please email CustomAudio@harman.com for quote</v>
          </cell>
          <cell r="K1407" t="str">
            <v>Please email CustomAudio@harman.com for quote</v>
          </cell>
          <cell r="L1407" t="str">
            <v>Please email CustomAudio@harman.com for quote</v>
          </cell>
          <cell r="P1407">
            <v>691991011696</v>
          </cell>
          <cell r="R1407">
            <v>30</v>
          </cell>
          <cell r="S1407">
            <v>24</v>
          </cell>
          <cell r="T1407">
            <v>16</v>
          </cell>
          <cell r="U1407">
            <v>24</v>
          </cell>
          <cell r="V1407" t="str">
            <v>MX</v>
          </cell>
          <cell r="W1407" t="str">
            <v>Compliant</v>
          </cell>
          <cell r="Y1407">
            <v>493</v>
          </cell>
        </row>
        <row r="1408">
          <cell r="A1408" t="str">
            <v>ASB6115-WRX</v>
          </cell>
          <cell r="B1408" t="str">
            <v>JBL</v>
          </cell>
          <cell r="C1408" t="str">
            <v>Custom Shop Item</v>
          </cell>
          <cell r="D1408" t="str">
            <v>ASB6115-WRX</v>
          </cell>
          <cell r="F1408" t="str">
            <v>YES</v>
          </cell>
          <cell r="H1408" t="str">
            <v>5INGLE 15 SUBWOOFER (Extreme Weather Protection Treatment)</v>
          </cell>
          <cell r="I1408" t="str">
            <v>Compact High-Power 15” Subwoofer System.  2265H-1 Differential Drive® woofer, 3”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408" t="str">
            <v>Please email CustomAudio@harman.com for quote</v>
          </cell>
          <cell r="K1408" t="str">
            <v>Please email CustomAudio@harman.com for quote</v>
          </cell>
          <cell r="L1408" t="str">
            <v>Please email CustomAudio@harman.com for quote</v>
          </cell>
          <cell r="R1408">
            <v>50</v>
          </cell>
          <cell r="S1408">
            <v>28</v>
          </cell>
          <cell r="T1408">
            <v>21</v>
          </cell>
          <cell r="U1408">
            <v>21</v>
          </cell>
          <cell r="V1408" t="str">
            <v>MX</v>
          </cell>
          <cell r="W1408" t="str">
            <v>Compliant</v>
          </cell>
          <cell r="Y1408">
            <v>494</v>
          </cell>
        </row>
        <row r="1409">
          <cell r="A1409" t="str">
            <v>ASB6118</v>
          </cell>
          <cell r="B1409" t="str">
            <v>JBL</v>
          </cell>
          <cell r="C1409" t="str">
            <v>AE Series</v>
          </cell>
          <cell r="D1409" t="str">
            <v>ASB6118</v>
          </cell>
          <cell r="E1409" t="str">
            <v>JBL050</v>
          </cell>
          <cell r="H1409" t="str">
            <v>SINGLE 18" SUBWOOFER</v>
          </cell>
          <cell r="I1409" t="str">
            <v xml:space="preserve">High Power Single 18" Subwoofer.  1 x 18" 2242H VGC™  Driver.  Suspension Eyebolts Not Included.  Arrays with AM6200 and AM4200 Mid-High Loudspeakers Using Optional PAF-2K Planar Array Frame Kit. Priced as each. </v>
          </cell>
          <cell r="J1409">
            <v>3000</v>
          </cell>
          <cell r="K1409">
            <v>3000</v>
          </cell>
          <cell r="L1409">
            <v>1500</v>
          </cell>
          <cell r="P1409">
            <v>691991011702</v>
          </cell>
          <cell r="R1409">
            <v>108.4</v>
          </cell>
          <cell r="S1409">
            <v>36</v>
          </cell>
          <cell r="T1409">
            <v>26</v>
          </cell>
          <cell r="U1409">
            <v>24</v>
          </cell>
          <cell r="V1409" t="str">
            <v>MX</v>
          </cell>
          <cell r="W1409" t="str">
            <v>Compliant</v>
          </cell>
          <cell r="Y1409">
            <v>495</v>
          </cell>
        </row>
        <row r="1410">
          <cell r="A1410" t="str">
            <v>ASB6118-WH</v>
          </cell>
          <cell r="B1410" t="str">
            <v>JBL</v>
          </cell>
          <cell r="C1410" t="str">
            <v>AE Series</v>
          </cell>
          <cell r="D1410" t="str">
            <v>ASB6118-WH</v>
          </cell>
          <cell r="E1410" t="str">
            <v>JBL052</v>
          </cell>
          <cell r="H1410" t="str">
            <v>SINGLE 18" SUBWOOFER (white)</v>
          </cell>
          <cell r="I1410" t="str">
            <v xml:space="preserve">High Power Single 18" Subwoofer.  1 x 18" 2242H VGC™  Driver.  Suspension Eyebolts Not Included.  Arrays with AM6200 and AM4200 Mid-High Loudspeakers Using Optional PAF-2K Planar Array Frame Kit.  White finish. Priced as each. </v>
          </cell>
          <cell r="J1410">
            <v>3000</v>
          </cell>
          <cell r="K1410">
            <v>3000</v>
          </cell>
          <cell r="L1410">
            <v>1500</v>
          </cell>
          <cell r="P1410">
            <v>691991011719</v>
          </cell>
          <cell r="R1410">
            <v>110</v>
          </cell>
          <cell r="S1410">
            <v>36</v>
          </cell>
          <cell r="T1410">
            <v>25.5</v>
          </cell>
          <cell r="U1410">
            <v>23</v>
          </cell>
          <cell r="V1410" t="str">
            <v>MX</v>
          </cell>
          <cell r="W1410" t="str">
            <v>Compliant</v>
          </cell>
          <cell r="Y1410">
            <v>496</v>
          </cell>
        </row>
        <row r="1411">
          <cell r="A1411" t="str">
            <v>ASB6118-WRX</v>
          </cell>
          <cell r="B1411" t="str">
            <v>JBL</v>
          </cell>
          <cell r="C1411" t="str">
            <v>Custom Shop Item</v>
          </cell>
          <cell r="D1411" t="str">
            <v>ASB6118-WRX</v>
          </cell>
          <cell r="E1411" t="str">
            <v>JBL050</v>
          </cell>
          <cell r="F1411" t="str">
            <v>YES</v>
          </cell>
          <cell r="H1411" t="str">
            <v>SINGLE 18" SUBWOOFER (Extreme Weather Protection Treatment)</v>
          </cell>
          <cell r="I1411" t="str">
            <v>High Power Single 18" Subwoofer.  1 x 18" 2242H VGC™  Driver.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v>
          </cell>
          <cell r="J1411" t="str">
            <v>Please email CustomAudio@harman.com for quote</v>
          </cell>
          <cell r="K1411" t="str">
            <v>Please email CustomAudio@harman.com for quote</v>
          </cell>
          <cell r="L1411" t="str">
            <v>Please email CustomAudio@harman.com for quote</v>
          </cell>
          <cell r="P1411">
            <v>691991029820</v>
          </cell>
          <cell r="R1411">
            <v>89</v>
          </cell>
          <cell r="S1411">
            <v>34</v>
          </cell>
          <cell r="T1411">
            <v>29</v>
          </cell>
          <cell r="U1411">
            <v>27</v>
          </cell>
          <cell r="V1411" t="str">
            <v>MX</v>
          </cell>
          <cell r="W1411" t="str">
            <v>Compliant</v>
          </cell>
          <cell r="Y1411">
            <v>497</v>
          </cell>
        </row>
        <row r="1412">
          <cell r="A1412" t="str">
            <v>ASB6125</v>
          </cell>
          <cell r="B1412" t="str">
            <v>JBL</v>
          </cell>
          <cell r="C1412" t="str">
            <v>AE Series</v>
          </cell>
          <cell r="D1412" t="str">
            <v>ASB6125</v>
          </cell>
          <cell r="E1412" t="str">
            <v>JBL050</v>
          </cell>
          <cell r="H1412" t="str">
            <v>DUAL 15" SUBWOOFER</v>
          </cell>
          <cell r="I1412" t="str">
            <v xml:space="preserve">Dual 15” High-Power Subwoofer System.  2 x 2265H-1 Differential Drive® woofer, 3” dual voice coil – dual gap, neodymium magnet.  Multiply hardwood enclosure with DuraFlex™ finish and 14-gauge steel grille.  Sixteen M10 suspension points.  Available in Black and White. Priced as each. </v>
          </cell>
          <cell r="J1412">
            <v>3680</v>
          </cell>
          <cell r="K1412">
            <v>3680</v>
          </cell>
          <cell r="L1412">
            <v>1840</v>
          </cell>
          <cell r="P1412">
            <v>691991011733</v>
          </cell>
          <cell r="R1412">
            <v>97</v>
          </cell>
          <cell r="S1412">
            <v>28</v>
          </cell>
          <cell r="T1412">
            <v>21</v>
          </cell>
          <cell r="U1412">
            <v>40</v>
          </cell>
          <cell r="V1412" t="str">
            <v>MX</v>
          </cell>
          <cell r="W1412" t="str">
            <v>Compliant</v>
          </cell>
          <cell r="Y1412">
            <v>498</v>
          </cell>
        </row>
        <row r="1413">
          <cell r="A1413" t="str">
            <v>ASB6125-WH</v>
          </cell>
          <cell r="B1413" t="str">
            <v>JBL</v>
          </cell>
          <cell r="C1413" t="str">
            <v>AE Series</v>
          </cell>
          <cell r="D1413" t="str">
            <v>ASB6125-WH</v>
          </cell>
          <cell r="E1413" t="str">
            <v>JBL052</v>
          </cell>
          <cell r="H1413" t="str">
            <v>DUAL 15" SUBWOOFER (white)</v>
          </cell>
          <cell r="I1413" t="str">
            <v xml:space="preserve">Dual 15” High-Power Subwoofer System.  2 x 2265H-1 Differential Drive® woofer, 3” dual voice coil – dual gap, neodymium magnet.  Multiply hardwood enclosure with DuraFlex™ finish and 14-gauge steel grille.  Sixteen M10 suspension points.  White finish. Priced as each. </v>
          </cell>
          <cell r="J1413">
            <v>3680</v>
          </cell>
          <cell r="K1413">
            <v>3680</v>
          </cell>
          <cell r="L1413">
            <v>1840</v>
          </cell>
          <cell r="P1413">
            <v>691991011740</v>
          </cell>
          <cell r="R1413">
            <v>96</v>
          </cell>
          <cell r="S1413">
            <v>28</v>
          </cell>
          <cell r="T1413">
            <v>21</v>
          </cell>
          <cell r="U1413">
            <v>40</v>
          </cell>
          <cell r="V1413" t="str">
            <v>MX</v>
          </cell>
          <cell r="W1413" t="str">
            <v>Compliant</v>
          </cell>
          <cell r="Y1413">
            <v>499</v>
          </cell>
        </row>
        <row r="1414">
          <cell r="A1414" t="str">
            <v>ASB6125-WRC</v>
          </cell>
          <cell r="B1414" t="str">
            <v>JBL</v>
          </cell>
          <cell r="C1414" t="str">
            <v>Custom Shop Item</v>
          </cell>
          <cell r="D1414" t="str">
            <v>ASB6125-WRC</v>
          </cell>
          <cell r="F1414" t="str">
            <v>YES</v>
          </cell>
          <cell r="H1414" t="str">
            <v>DUAL 15" SUBWOOFER (Extreme Weather Protection Finish)</v>
          </cell>
          <cell r="I1414"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414" t="str">
            <v>Please email CustomAudio@harman.com for quote</v>
          </cell>
          <cell r="K1414" t="str">
            <v>Please email CustomAudio@harman.com for quote</v>
          </cell>
          <cell r="L1414" t="str">
            <v>Please email CustomAudio@harman.com for quote</v>
          </cell>
          <cell r="P1414">
            <v>691991029851</v>
          </cell>
          <cell r="R1414">
            <v>130</v>
          </cell>
          <cell r="S1414">
            <v>28</v>
          </cell>
          <cell r="T1414">
            <v>21</v>
          </cell>
          <cell r="U1414">
            <v>41</v>
          </cell>
          <cell r="V1414" t="str">
            <v>MX</v>
          </cell>
          <cell r="W1414" t="str">
            <v>Compliant</v>
          </cell>
          <cell r="Y1414">
            <v>500</v>
          </cell>
        </row>
        <row r="1415">
          <cell r="A1415" t="str">
            <v>ASB6125-WRX</v>
          </cell>
          <cell r="B1415" t="str">
            <v>JBL</v>
          </cell>
          <cell r="C1415" t="str">
            <v>Custom Shop Item</v>
          </cell>
          <cell r="D1415" t="str">
            <v>ASB6125-WRX</v>
          </cell>
          <cell r="E1415" t="str">
            <v>JBL050</v>
          </cell>
          <cell r="F1415" t="str">
            <v>YES</v>
          </cell>
          <cell r="H1415" t="str">
            <v>DUAL 15" SUBWOOFER (Extreme Weather Protection Finish)</v>
          </cell>
          <cell r="I1415" t="str">
            <v>Dual 15” High-Power Subwoofer System.  2 x 2265H-1 Differential Drive® woofer, 3” dual voice coil – dual gap, neodymium magnet.  Multiply hardwood enclosure with DuraFlex™ finish and 14-gauge steel grille.  Sixteen M10 suspension points.  With Extreme Weather Protection Finish. Refer to WEATHER RESISTANT Configurations for AE, PD &amp; VLA Series document for details regarding WRC/WRX models. WRC &amp; WRX enclosures are larger than the standard enclosure.  Visit www.jblpro.com to download AE Series 2D WRC &amp; WRX drawings.  Standard color is GRAY. Available in Black (-BK) &amp; White (-WH).</v>
          </cell>
          <cell r="J1415" t="str">
            <v>Please email CustomAudio@harman.com for quote</v>
          </cell>
          <cell r="K1415" t="str">
            <v>Please email CustomAudio@harman.com for quote</v>
          </cell>
          <cell r="L1415" t="str">
            <v>Please email CustomAudio@harman.com for quote</v>
          </cell>
          <cell r="P1415">
            <v>691991011757</v>
          </cell>
          <cell r="R1415">
            <v>108</v>
          </cell>
          <cell r="S1415">
            <v>29</v>
          </cell>
          <cell r="T1415">
            <v>22</v>
          </cell>
          <cell r="U1415">
            <v>41</v>
          </cell>
          <cell r="V1415" t="str">
            <v>MX</v>
          </cell>
          <cell r="W1415" t="str">
            <v>Compliant</v>
          </cell>
          <cell r="Y1415">
            <v>501</v>
          </cell>
        </row>
        <row r="1416">
          <cell r="A1416" t="str">
            <v>ASB6128</v>
          </cell>
          <cell r="B1416" t="str">
            <v>JBL</v>
          </cell>
          <cell r="C1416" t="str">
            <v>AE Series</v>
          </cell>
          <cell r="D1416" t="str">
            <v>ASB6128</v>
          </cell>
          <cell r="E1416" t="str">
            <v>JBL050</v>
          </cell>
          <cell r="H1416" t="str">
            <v>DUAL 18" SUBWOOFER</v>
          </cell>
          <cell r="I1416" t="str">
            <v xml:space="preserve">High Power Dual 18" Subwoofer.  2 x 18" 2242H VGC™  Driver, Parallel/Discrete Switchable.  Suspension Eyebolts Not Included.  Arrays with AM6340 and AM4340 Loudspeakers Using PAF-2K Planar Array Frame Kit. Priced as each. </v>
          </cell>
          <cell r="J1416">
            <v>4800</v>
          </cell>
          <cell r="K1416">
            <v>4800</v>
          </cell>
          <cell r="L1416">
            <v>2400</v>
          </cell>
          <cell r="P1416">
            <v>691991011764</v>
          </cell>
          <cell r="R1416">
            <v>161</v>
          </cell>
          <cell r="S1416">
            <v>26</v>
          </cell>
          <cell r="T1416">
            <v>36</v>
          </cell>
          <cell r="U1416">
            <v>46</v>
          </cell>
          <cell r="V1416" t="str">
            <v>MX</v>
          </cell>
          <cell r="W1416" t="str">
            <v>Compliant</v>
          </cell>
          <cell r="Y1416">
            <v>502</v>
          </cell>
        </row>
        <row r="1417">
          <cell r="A1417" t="str">
            <v>ASB6128-WH</v>
          </cell>
          <cell r="B1417" t="str">
            <v>JBL</v>
          </cell>
          <cell r="C1417" t="str">
            <v>AE Series</v>
          </cell>
          <cell r="D1417" t="str">
            <v>ASB6128-WH</v>
          </cell>
          <cell r="E1417" t="str">
            <v>JBL052</v>
          </cell>
          <cell r="H1417" t="str">
            <v>DUAL 18" SUBWOOFER (white)</v>
          </cell>
          <cell r="I1417" t="str">
            <v xml:space="preserve">High Power Dual 18" Subwoofer.  2 x 18" 2242H VGC™  Driver, Parallel/Discrete Switchable.  Suspension Eyebolts Not Included.  Arrays with AM6340 and AM4340 Loudspeakers Using PAF-2K Planar Array Frame Kit.  White finish. Priced as each. </v>
          </cell>
          <cell r="J1417">
            <v>4800</v>
          </cell>
          <cell r="K1417">
            <v>4800</v>
          </cell>
          <cell r="L1417">
            <v>2400</v>
          </cell>
          <cell r="P1417">
            <v>691991005053</v>
          </cell>
          <cell r="R1417">
            <v>182.25</v>
          </cell>
          <cell r="S1417">
            <v>26</v>
          </cell>
          <cell r="T1417">
            <v>25.5</v>
          </cell>
          <cell r="U1417">
            <v>45</v>
          </cell>
          <cell r="V1417" t="str">
            <v>MX</v>
          </cell>
          <cell r="W1417" t="str">
            <v>Compliant</v>
          </cell>
          <cell r="Y1417">
            <v>503</v>
          </cell>
        </row>
        <row r="1418">
          <cell r="A1418" t="str">
            <v>ASB6128-WRC</v>
          </cell>
          <cell r="B1418" t="str">
            <v>JBL</v>
          </cell>
          <cell r="C1418" t="str">
            <v>Custom Shop Item</v>
          </cell>
          <cell r="D1418" t="str">
            <v>ASB6128-WRC</v>
          </cell>
          <cell r="E1418" t="str">
            <v>JBL052</v>
          </cell>
          <cell r="F1418" t="str">
            <v>YES</v>
          </cell>
          <cell r="H1418" t="str">
            <v>DUAL 18" SUBWOOFER (Weather Protection Treatment)</v>
          </cell>
          <cell r="I1418" t="str">
            <v>High Power Dual 18" Subwoofer.  2 x 18" 2242H VGC™  Driver, Parallel/Discrete Switchable.  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18" t="str">
            <v>Please email CustomAudio@harman.com for quote</v>
          </cell>
          <cell r="K1418" t="str">
            <v>Please email CustomAudio@harman.com for quote</v>
          </cell>
          <cell r="L1418" t="str">
            <v>Please email CustomAudio@harman.com for quote</v>
          </cell>
          <cell r="P1418">
            <v>691991011788</v>
          </cell>
          <cell r="R1418">
            <v>212</v>
          </cell>
          <cell r="S1418">
            <v>34.5</v>
          </cell>
          <cell r="T1418">
            <v>28.5</v>
          </cell>
          <cell r="U1418">
            <v>48</v>
          </cell>
          <cell r="V1418" t="str">
            <v>MX</v>
          </cell>
          <cell r="W1418" t="str">
            <v>Compliant</v>
          </cell>
          <cell r="Y1418">
            <v>504</v>
          </cell>
        </row>
        <row r="1419">
          <cell r="A1419" t="str">
            <v>ASH6118</v>
          </cell>
          <cell r="B1419" t="str">
            <v>JBL</v>
          </cell>
          <cell r="C1419" t="str">
            <v>AE Series</v>
          </cell>
          <cell r="D1419" t="str">
            <v>ASH6118</v>
          </cell>
          <cell r="E1419" t="str">
            <v>JBL050</v>
          </cell>
          <cell r="F1419" t="str">
            <v>YES</v>
          </cell>
          <cell r="G1419" t="str">
            <v>Limited Quantity</v>
          </cell>
          <cell r="H1419" t="str">
            <v>SINGLE 18' HORNLOADED SUBWOOFER</v>
          </cell>
          <cell r="I1419" t="str">
            <v xml:space="preserve">Horn Loaded Subwoofer, Maximum Low Frequency Output &amp; Sensitivity.  1 x 18" 2242H SVG™ Driver.  Designed to be Used In Multiples (2 Minimum, 4 Optimum) with Proximity Placement Or With Proper Boundary Surface Loading.  Not Suspendable.  Special Order, Typical 4 Week Lead Time. Priced as each. </v>
          </cell>
          <cell r="J1419">
            <v>4933.7</v>
          </cell>
          <cell r="K1419">
            <v>4933.7</v>
          </cell>
          <cell r="L1419">
            <v>2466.85</v>
          </cell>
          <cell r="P1419">
            <v>691991011856</v>
          </cell>
          <cell r="R1419">
            <v>230</v>
          </cell>
          <cell r="S1419">
            <v>59</v>
          </cell>
          <cell r="T1419">
            <v>28</v>
          </cell>
          <cell r="U1419">
            <v>60</v>
          </cell>
          <cell r="V1419" t="str">
            <v>MX</v>
          </cell>
          <cell r="W1419" t="str">
            <v>Compliant</v>
          </cell>
          <cell r="Y1419">
            <v>505</v>
          </cell>
        </row>
        <row r="1420">
          <cell r="A1420" t="str">
            <v>AM7200/64</v>
          </cell>
          <cell r="B1420" t="str">
            <v>JBL</v>
          </cell>
          <cell r="C1420" t="str">
            <v>AE Series</v>
          </cell>
          <cell r="D1420" t="str">
            <v>AM7200/64</v>
          </cell>
          <cell r="E1420" t="str">
            <v>JBL050</v>
          </cell>
          <cell r="F1420" t="str">
            <v>YES</v>
          </cell>
          <cell r="G1420" t="str">
            <v>Limited Quantity</v>
          </cell>
          <cell r="H1420" t="str">
            <v>2-WAY MID-HIGH LOUDSPEAKER SYSTEM</v>
          </cell>
          <cell r="I1420" t="str">
            <v>High Power Mid-High Frequency Loudspeaker with JBL CMCD-82H mid driver, and 2432H High Frequency 38mm (1.5 in) exit, 75mm (3-in) voice coil  compression driver.  60° x 40° Coverage, Bi-Amp/Passive Switchable.  Available in Black or White (-WH). Priced as each. Suspension eyebolts not included. Fits Optional Planar Array Frame Kits PAF-2K and PAF-3K.  See AE Bracket Handbook for Details.</v>
          </cell>
          <cell r="J1420">
            <v>3986.1</v>
          </cell>
          <cell r="K1420">
            <v>3986.1</v>
          </cell>
          <cell r="L1420">
            <v>1993.05</v>
          </cell>
          <cell r="P1420">
            <v>691991011221</v>
          </cell>
          <cell r="R1420">
            <v>74</v>
          </cell>
          <cell r="S1420">
            <v>26</v>
          </cell>
          <cell r="T1420">
            <v>30</v>
          </cell>
          <cell r="U1420">
            <v>24</v>
          </cell>
          <cell r="V1420" t="str">
            <v>MX</v>
          </cell>
          <cell r="W1420" t="str">
            <v>Compliant</v>
          </cell>
          <cell r="Y1420">
            <v>506</v>
          </cell>
        </row>
        <row r="1421">
          <cell r="A1421" t="str">
            <v>AM7212/00</v>
          </cell>
          <cell r="B1421" t="str">
            <v>JBL</v>
          </cell>
          <cell r="C1421" t="str">
            <v>AE Series</v>
          </cell>
          <cell r="D1421" t="str">
            <v>AM7212/00</v>
          </cell>
          <cell r="E1421" t="str">
            <v>JBL052</v>
          </cell>
          <cell r="H1421" t="str">
            <v>S/M, AM7212/00</v>
          </cell>
          <cell r="I1421"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21">
            <v>3660</v>
          </cell>
          <cell r="K1421">
            <v>3660</v>
          </cell>
          <cell r="L1421">
            <v>1830</v>
          </cell>
          <cell r="P1421">
            <v>691991011283</v>
          </cell>
          <cell r="R1421">
            <v>55.95</v>
          </cell>
          <cell r="S1421">
            <v>19</v>
          </cell>
          <cell r="T1421">
            <v>16</v>
          </cell>
          <cell r="U1421">
            <v>30</v>
          </cell>
          <cell r="V1421" t="str">
            <v>MX</v>
          </cell>
          <cell r="W1421" t="str">
            <v>Compliant</v>
          </cell>
          <cell r="Y1421">
            <v>507</v>
          </cell>
        </row>
        <row r="1422">
          <cell r="A1422" t="str">
            <v>AM7212/00-WH</v>
          </cell>
          <cell r="B1422" t="str">
            <v>JBL</v>
          </cell>
          <cell r="C1422" t="str">
            <v>AE Series</v>
          </cell>
          <cell r="D1422" t="str">
            <v>AM7212/00-WH</v>
          </cell>
          <cell r="E1422" t="str">
            <v>JBL052</v>
          </cell>
          <cell r="H1422" t="str">
            <v>S/M, AM7212/00 WH</v>
          </cell>
          <cell r="I1422"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22">
            <v>3660</v>
          </cell>
          <cell r="K1422">
            <v>3660</v>
          </cell>
          <cell r="L1422">
            <v>1830</v>
          </cell>
          <cell r="P1422">
            <v>691991011290</v>
          </cell>
          <cell r="R1422">
            <v>55</v>
          </cell>
          <cell r="S1422">
            <v>19</v>
          </cell>
          <cell r="T1422">
            <v>16</v>
          </cell>
          <cell r="U1422">
            <v>30</v>
          </cell>
          <cell r="V1422" t="str">
            <v>MX</v>
          </cell>
          <cell r="W1422" t="str">
            <v>Compliant</v>
          </cell>
          <cell r="Y1422">
            <v>508</v>
          </cell>
        </row>
        <row r="1423">
          <cell r="A1423" t="str">
            <v>AM7212/00-WRC</v>
          </cell>
          <cell r="B1423" t="str">
            <v>JBL</v>
          </cell>
          <cell r="C1423" t="str">
            <v>Custom Shop</v>
          </cell>
          <cell r="D1423" t="str">
            <v>AM7212/00-WRC</v>
          </cell>
          <cell r="E1423" t="str">
            <v>JBL052</v>
          </cell>
          <cell r="F1423" t="str">
            <v>YES</v>
          </cell>
          <cell r="H1423" t="str">
            <v>S/M, AM7212/00 WH</v>
          </cell>
          <cell r="I1423"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23" t="str">
            <v>Please email CustomAudio@harman.com for quote</v>
          </cell>
          <cell r="K1423" t="str">
            <v>Please email CustomAudio@harman.com for quote</v>
          </cell>
          <cell r="L1423" t="str">
            <v>Please email CustomAudio@harman.com for quote</v>
          </cell>
          <cell r="P1423">
            <v>691991029615</v>
          </cell>
          <cell r="R1423">
            <v>60</v>
          </cell>
          <cell r="S1423">
            <v>30</v>
          </cell>
          <cell r="T1423">
            <v>4</v>
          </cell>
          <cell r="U1423">
            <v>21</v>
          </cell>
          <cell r="V1423" t="str">
            <v>MX</v>
          </cell>
          <cell r="W1423" t="str">
            <v>Compliant</v>
          </cell>
          <cell r="Y1423">
            <v>509</v>
          </cell>
        </row>
        <row r="1424">
          <cell r="A1424" t="str">
            <v>AM7212/00-WRX</v>
          </cell>
          <cell r="B1424" t="str">
            <v>JBL</v>
          </cell>
          <cell r="C1424" t="str">
            <v>Custom Shop</v>
          </cell>
          <cell r="D1424" t="str">
            <v>AM7212/00-WRX</v>
          </cell>
          <cell r="E1424" t="str">
            <v>JBL050</v>
          </cell>
          <cell r="F1424" t="str">
            <v>YES</v>
          </cell>
          <cell r="H1424" t="str">
            <v>S/M, AM7212/00 WH</v>
          </cell>
          <cell r="I1424" t="str">
            <v>High Power 12” 2-Way Full-Range Loudspeaker System with JBL Differential Drive® 75mm (3-in) dual voice coil and dual magnetic gap 2262H low frequency driver and 2432H high-frequency 38mm (1.5 in) exit, 75mm (3 in) voice-coil compression driver. 100° x 100° rotatable Progressive Transition™ waveguide, Bi-Amp/Passive Switchable. Available in Black or White (-WH). Priced as each. Suspension eyebolts not included. Optional U-bracket model MTU-3.</v>
          </cell>
          <cell r="J1424" t="str">
            <v>Please email CustomAudio@harman.com for quote</v>
          </cell>
          <cell r="K1424" t="str">
            <v>Please email CustomAudio@harman.com for quote</v>
          </cell>
          <cell r="L1424" t="str">
            <v>Please email CustomAudio@harman.com for quote</v>
          </cell>
          <cell r="P1424">
            <v>691991029622</v>
          </cell>
          <cell r="R1424">
            <v>74.5</v>
          </cell>
          <cell r="S1424">
            <v>15</v>
          </cell>
          <cell r="T1424">
            <v>17</v>
          </cell>
          <cell r="U1424">
            <v>24</v>
          </cell>
          <cell r="V1424" t="str">
            <v>MX</v>
          </cell>
          <cell r="W1424" t="str">
            <v>Compliant</v>
          </cell>
          <cell r="Y1424">
            <v>510</v>
          </cell>
        </row>
        <row r="1425">
          <cell r="A1425" t="str">
            <v>AM7212/26</v>
          </cell>
          <cell r="B1425" t="str">
            <v>JBL</v>
          </cell>
          <cell r="C1425" t="str">
            <v>AE Series</v>
          </cell>
          <cell r="D1425" t="str">
            <v>AM7212/26</v>
          </cell>
          <cell r="E1425" t="str">
            <v>JBL050</v>
          </cell>
          <cell r="H1425" t="str">
            <v>Two-way full range loudspeaker</v>
          </cell>
          <cell r="I1425"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v>
          </cell>
          <cell r="J1425">
            <v>3660</v>
          </cell>
          <cell r="K1425">
            <v>3660</v>
          </cell>
          <cell r="L1425">
            <v>1830</v>
          </cell>
          <cell r="P1425">
            <v>691991011306</v>
          </cell>
          <cell r="R1425">
            <v>57.35</v>
          </cell>
          <cell r="S1425">
            <v>19</v>
          </cell>
          <cell r="T1425">
            <v>16</v>
          </cell>
          <cell r="U1425">
            <v>30</v>
          </cell>
          <cell r="V1425" t="str">
            <v>MX</v>
          </cell>
          <cell r="W1425" t="str">
            <v>Compliant</v>
          </cell>
          <cell r="Y1425">
            <v>511</v>
          </cell>
        </row>
        <row r="1426">
          <cell r="A1426" t="str">
            <v>AM7212/26-WH</v>
          </cell>
          <cell r="B1426" t="str">
            <v>JBL</v>
          </cell>
          <cell r="C1426" t="str">
            <v>AE Series</v>
          </cell>
          <cell r="D1426" t="str">
            <v>AM7212/26-WH</v>
          </cell>
          <cell r="E1426" t="str">
            <v>JBL052</v>
          </cell>
          <cell r="H1426" t="str">
            <v>Two-way full range loudspeaker (white)</v>
          </cell>
          <cell r="I1426"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MTU-3.  White finish.</v>
          </cell>
          <cell r="J1426">
            <v>3660</v>
          </cell>
          <cell r="K1426">
            <v>3660</v>
          </cell>
          <cell r="L1426">
            <v>1830</v>
          </cell>
          <cell r="P1426">
            <v>691991011313</v>
          </cell>
          <cell r="R1426">
            <v>27.5</v>
          </cell>
          <cell r="S1426">
            <v>19</v>
          </cell>
          <cell r="T1426">
            <v>16</v>
          </cell>
          <cell r="U1426">
            <v>30</v>
          </cell>
          <cell r="V1426" t="str">
            <v>MX</v>
          </cell>
          <cell r="W1426" t="str">
            <v>Compliant</v>
          </cell>
          <cell r="Y1426">
            <v>512</v>
          </cell>
        </row>
        <row r="1427">
          <cell r="A1427" t="str">
            <v>AM7212/26-WRC</v>
          </cell>
          <cell r="B1427" t="str">
            <v>JBL</v>
          </cell>
          <cell r="C1427" t="str">
            <v>Custom Shop Item</v>
          </cell>
          <cell r="D1427" t="str">
            <v>AM7212/26-WRC</v>
          </cell>
          <cell r="E1427" t="str">
            <v>JBL052</v>
          </cell>
          <cell r="F1427" t="str">
            <v>YES</v>
          </cell>
          <cell r="H1427" t="str">
            <v>Two-way full range loudspeaker (Weather Protection Treatment)</v>
          </cell>
          <cell r="I1427" t="str">
            <v>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27" t="str">
            <v>Please email CustomAudio@harman.com for quote</v>
          </cell>
          <cell r="K1427" t="str">
            <v>Please email CustomAudio@harman.com for quote</v>
          </cell>
          <cell r="L1427" t="str">
            <v>Please email CustomAudio@harman.com for quote</v>
          </cell>
          <cell r="P1427">
            <v>691991011320</v>
          </cell>
          <cell r="V1427" t="str">
            <v>MX</v>
          </cell>
          <cell r="W1427" t="str">
            <v>Compliant</v>
          </cell>
          <cell r="Y1427">
            <v>513</v>
          </cell>
        </row>
        <row r="1428">
          <cell r="A1428" t="str">
            <v>AM7212/26-WRX</v>
          </cell>
          <cell r="B1428" t="str">
            <v>JBL</v>
          </cell>
          <cell r="C1428" t="str">
            <v>Custom Shop Item</v>
          </cell>
          <cell r="D1428" t="str">
            <v>AM7212/26-WRX</v>
          </cell>
          <cell r="E1428" t="str">
            <v>JBL050</v>
          </cell>
          <cell r="F1428" t="str">
            <v>YES</v>
          </cell>
          <cell r="H1428" t="str">
            <v>Two-way full range loudspeaker (Extreme Weather Protection Treatment)</v>
          </cell>
          <cell r="I1428" t="str">
            <v xml:space="preserve">High Power 12” 2-Way Full-Range Loudspeaker System with JBL Differential Drive® 75mm (3-in) dual voice coil and dual magnetic gap 2262H low frequency driver and 2432H high-frequency 38mm (1.5 in) exit, 75mm (3 in) voice-coil compression driver. 120° x 60°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28" t="str">
            <v>Please email CustomAudio@harman.com for quote</v>
          </cell>
          <cell r="K1428" t="str">
            <v>Please email CustomAudio@harman.com for quote</v>
          </cell>
          <cell r="L1428" t="str">
            <v>Please email CustomAudio@harman.com for quote</v>
          </cell>
          <cell r="P1428">
            <v>691991011337</v>
          </cell>
          <cell r="R1428">
            <v>20</v>
          </cell>
          <cell r="S1428">
            <v>21</v>
          </cell>
          <cell r="T1428">
            <v>19</v>
          </cell>
          <cell r="U1428">
            <v>35</v>
          </cell>
          <cell r="V1428" t="str">
            <v>MX</v>
          </cell>
          <cell r="W1428" t="str">
            <v>Compliant</v>
          </cell>
          <cell r="Y1428">
            <v>514</v>
          </cell>
        </row>
        <row r="1429">
          <cell r="A1429" t="str">
            <v>AM7212/64</v>
          </cell>
          <cell r="B1429" t="str">
            <v>JBL</v>
          </cell>
          <cell r="C1429" t="str">
            <v>AE Series</v>
          </cell>
          <cell r="D1429" t="str">
            <v>AM7212/64</v>
          </cell>
          <cell r="E1429" t="str">
            <v>JBL050</v>
          </cell>
          <cell r="H1429" t="str">
            <v>Two-way full range loudspeaker</v>
          </cell>
          <cell r="I1429"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v>
          </cell>
          <cell r="J1429">
            <v>3660</v>
          </cell>
          <cell r="K1429">
            <v>3660</v>
          </cell>
          <cell r="L1429">
            <v>1830</v>
          </cell>
          <cell r="P1429">
            <v>691991011344</v>
          </cell>
          <cell r="R1429">
            <v>59</v>
          </cell>
          <cell r="S1429">
            <v>20</v>
          </cell>
          <cell r="T1429">
            <v>16</v>
          </cell>
          <cell r="U1429">
            <v>30</v>
          </cell>
          <cell r="V1429" t="str">
            <v>MX</v>
          </cell>
          <cell r="W1429" t="str">
            <v>Compliant</v>
          </cell>
          <cell r="Y1429">
            <v>515</v>
          </cell>
        </row>
        <row r="1430">
          <cell r="A1430" t="str">
            <v>AM7212/64-WH</v>
          </cell>
          <cell r="B1430" t="str">
            <v>JBL</v>
          </cell>
          <cell r="C1430" t="str">
            <v>AE Series</v>
          </cell>
          <cell r="D1430" t="str">
            <v>AM7212/64-WH</v>
          </cell>
          <cell r="E1430" t="str">
            <v>JBL052</v>
          </cell>
          <cell r="H1430" t="str">
            <v>Two-way full range loudspeaker (white)</v>
          </cell>
          <cell r="I1430"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MTU-3.  White finish.</v>
          </cell>
          <cell r="J1430">
            <v>3660</v>
          </cell>
          <cell r="K1430">
            <v>3660</v>
          </cell>
          <cell r="L1430">
            <v>1830</v>
          </cell>
          <cell r="P1430">
            <v>691991011351</v>
          </cell>
          <cell r="R1430">
            <v>60.65</v>
          </cell>
          <cell r="S1430">
            <v>19</v>
          </cell>
          <cell r="T1430">
            <v>16</v>
          </cell>
          <cell r="U1430">
            <v>30</v>
          </cell>
          <cell r="V1430" t="str">
            <v>MX</v>
          </cell>
          <cell r="W1430" t="str">
            <v>Compliant</v>
          </cell>
          <cell r="Y1430">
            <v>516</v>
          </cell>
        </row>
        <row r="1431">
          <cell r="A1431" t="str">
            <v>AM7212/64-WRC</v>
          </cell>
          <cell r="B1431" t="str">
            <v>JBL</v>
          </cell>
          <cell r="C1431" t="str">
            <v>Custom Shop Item</v>
          </cell>
          <cell r="D1431" t="str">
            <v>AM7212/64-WRC</v>
          </cell>
          <cell r="E1431" t="str">
            <v>JBL052</v>
          </cell>
          <cell r="F1431" t="str">
            <v>YES</v>
          </cell>
          <cell r="H1431" t="str">
            <v>Two-way full range loudspeaker (Weather Protection Treatment)</v>
          </cell>
          <cell r="I1431" t="str">
            <v>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31" t="str">
            <v>Please email CustomAudio@harman.com for quote</v>
          </cell>
          <cell r="K1431" t="str">
            <v>Please email CustomAudio@harman.com for quote</v>
          </cell>
          <cell r="L1431" t="str">
            <v>Please email CustomAudio@harman.com for quote</v>
          </cell>
          <cell r="P1431">
            <v>691991011368</v>
          </cell>
          <cell r="R1431">
            <v>72</v>
          </cell>
          <cell r="S1431">
            <v>21</v>
          </cell>
          <cell r="T1431">
            <v>19</v>
          </cell>
          <cell r="U1431">
            <v>34.5</v>
          </cell>
          <cell r="V1431" t="str">
            <v>MX</v>
          </cell>
          <cell r="W1431" t="str">
            <v>Compliant</v>
          </cell>
          <cell r="Y1431">
            <v>517</v>
          </cell>
        </row>
        <row r="1432">
          <cell r="A1432" t="str">
            <v>AM7212/66</v>
          </cell>
          <cell r="B1432" t="str">
            <v>JBL</v>
          </cell>
          <cell r="C1432" t="str">
            <v>AE Series</v>
          </cell>
          <cell r="D1432" t="str">
            <v>AM7212/66</v>
          </cell>
          <cell r="E1432" t="str">
            <v>JBL050</v>
          </cell>
          <cell r="H1432" t="str">
            <v>Two-way full range loudspeaker</v>
          </cell>
          <cell r="I1432"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v>
          </cell>
          <cell r="J1432">
            <v>3660</v>
          </cell>
          <cell r="K1432">
            <v>3660</v>
          </cell>
          <cell r="L1432">
            <v>1830</v>
          </cell>
          <cell r="P1432">
            <v>691991011382</v>
          </cell>
          <cell r="R1432">
            <v>51</v>
          </cell>
          <cell r="S1432">
            <v>16</v>
          </cell>
          <cell r="T1432">
            <v>19</v>
          </cell>
          <cell r="U1432">
            <v>30</v>
          </cell>
          <cell r="V1432" t="str">
            <v>MX</v>
          </cell>
          <cell r="W1432" t="str">
            <v>Compliant</v>
          </cell>
          <cell r="Y1432">
            <v>518</v>
          </cell>
        </row>
        <row r="1433">
          <cell r="A1433" t="str">
            <v>AM7212/66-WH</v>
          </cell>
          <cell r="B1433" t="str">
            <v>JBL</v>
          </cell>
          <cell r="C1433" t="str">
            <v>AE Series</v>
          </cell>
          <cell r="D1433" t="str">
            <v>AM7212/66-WH</v>
          </cell>
          <cell r="E1433" t="str">
            <v>JBL052</v>
          </cell>
          <cell r="H1433" t="str">
            <v>Two-way full range loudspeaker (white)</v>
          </cell>
          <cell r="I1433"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Available in Black or White (-WH). Priced as each. Suspension eyebolts not included. Optional U-bracket model MTU-3.  White finish.</v>
          </cell>
          <cell r="J1433">
            <v>3660</v>
          </cell>
          <cell r="K1433">
            <v>3660</v>
          </cell>
          <cell r="L1433">
            <v>1830</v>
          </cell>
          <cell r="P1433">
            <v>691991011399</v>
          </cell>
          <cell r="R1433">
            <v>60.65</v>
          </cell>
          <cell r="S1433">
            <v>16</v>
          </cell>
          <cell r="T1433">
            <v>19</v>
          </cell>
          <cell r="U1433">
            <v>30</v>
          </cell>
          <cell r="V1433" t="str">
            <v>MX</v>
          </cell>
          <cell r="W1433" t="str">
            <v>Compliant</v>
          </cell>
          <cell r="Y1433">
            <v>519</v>
          </cell>
        </row>
        <row r="1434">
          <cell r="A1434" t="str">
            <v>AM7212/66-WRC</v>
          </cell>
          <cell r="B1434" t="str">
            <v>JBL</v>
          </cell>
          <cell r="C1434" t="str">
            <v>Custom Shop Item</v>
          </cell>
          <cell r="D1434" t="str">
            <v>AM7212/66-WRC</v>
          </cell>
          <cell r="E1434" t="str">
            <v>JBL052</v>
          </cell>
          <cell r="F1434" t="str">
            <v>YES</v>
          </cell>
          <cell r="H1434" t="str">
            <v>Two-way full range loudspeaker (Weather Protection Treatment)</v>
          </cell>
          <cell r="I1434" t="str">
            <v>High Power 12” 2-Way Full-Range Loudspeaker System with JBL Differential Drive® 75mm (3-in) dual voice coil and dual magnetic gap 2262H low frequency driver and 2432H high-frequency 38mm (1.5 in) exit, 75mm (3 in) voice-coil compression driver.   60° x 60° 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34" t="str">
            <v>Please email CustomAudio@harman.com for quote</v>
          </cell>
          <cell r="K1434" t="str">
            <v>Please email CustomAudio@harman.com for quote</v>
          </cell>
          <cell r="L1434" t="str">
            <v>Please email CustomAudio@harman.com for quote</v>
          </cell>
          <cell r="P1434">
            <v>691991011405</v>
          </cell>
          <cell r="V1434" t="str">
            <v>MX</v>
          </cell>
          <cell r="W1434" t="str">
            <v>Compliant</v>
          </cell>
          <cell r="Y1434">
            <v>520</v>
          </cell>
        </row>
        <row r="1435">
          <cell r="A1435" t="str">
            <v>AM7212/66-WRX</v>
          </cell>
          <cell r="B1435" t="str">
            <v>JBL</v>
          </cell>
          <cell r="C1435" t="str">
            <v>Custom Shop Item</v>
          </cell>
          <cell r="D1435" t="str">
            <v>AM7212/66-WRX</v>
          </cell>
          <cell r="E1435" t="str">
            <v>JBL050</v>
          </cell>
          <cell r="F1435" t="str">
            <v>YES</v>
          </cell>
          <cell r="H1435" t="str">
            <v>Two-way full range loudspeaker (Extreme Weather Protection Treatment)</v>
          </cell>
          <cell r="I1435" t="str">
            <v xml:space="preserve">High Power 12” 2-Way Full-Range Loudspeaker System with JBL Differential Drive® 75mm (3-in) dual voice coil and dual magnetic gap 2262H low frequency driver and 2432H high-frequency 38mm (1.5 in) exit, 75mm (3 in) voice-coil compression driver. 60° x 40° 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35" t="str">
            <v>Please email CustomAudio@harman.com for quote</v>
          </cell>
          <cell r="K1435" t="str">
            <v>Please email CustomAudio@harman.com for quote</v>
          </cell>
          <cell r="L1435" t="str">
            <v>Please email CustomAudio@harman.com for quote</v>
          </cell>
          <cell r="P1435">
            <v>691991011412</v>
          </cell>
          <cell r="V1435" t="str">
            <v>MX</v>
          </cell>
          <cell r="W1435" t="str">
            <v>Compliant</v>
          </cell>
          <cell r="Y1435">
            <v>521</v>
          </cell>
        </row>
        <row r="1436">
          <cell r="A1436" t="str">
            <v>AM7212/95</v>
          </cell>
          <cell r="B1436" t="str">
            <v>JBL</v>
          </cell>
          <cell r="C1436" t="str">
            <v>AE Series</v>
          </cell>
          <cell r="D1436" t="str">
            <v>AM7212/95</v>
          </cell>
          <cell r="E1436" t="str">
            <v>JBL050</v>
          </cell>
          <cell r="H1436" t="str">
            <v>Two-way full range loudspeaker</v>
          </cell>
          <cell r="I1436"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v>
          </cell>
          <cell r="J1436">
            <v>3660</v>
          </cell>
          <cell r="K1436">
            <v>3660</v>
          </cell>
          <cell r="L1436">
            <v>1830</v>
          </cell>
          <cell r="P1436">
            <v>691991011429</v>
          </cell>
          <cell r="R1436">
            <v>57.6</v>
          </cell>
          <cell r="S1436">
            <v>19</v>
          </cell>
          <cell r="T1436">
            <v>16</v>
          </cell>
          <cell r="U1436">
            <v>30</v>
          </cell>
          <cell r="V1436" t="str">
            <v>MX</v>
          </cell>
          <cell r="W1436" t="str">
            <v>Compliant</v>
          </cell>
          <cell r="Y1436">
            <v>522</v>
          </cell>
        </row>
        <row r="1437">
          <cell r="A1437" t="str">
            <v>AM7212/95-WH</v>
          </cell>
          <cell r="B1437" t="str">
            <v>JBL</v>
          </cell>
          <cell r="C1437" t="str">
            <v>AE Series</v>
          </cell>
          <cell r="D1437" t="str">
            <v>AM7212/95-WH</v>
          </cell>
          <cell r="E1437" t="str">
            <v>JBL052</v>
          </cell>
          <cell r="H1437" t="str">
            <v>Two-way full range loudspeaker (white)</v>
          </cell>
          <cell r="I1437" t="str">
            <v>High Power 12” 2-Way Full-Range Loudspeaker System with JBL Differential Drive® 75 mm (3-in) dual voice coil and dual magnetic gap 2262H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MTU-3.  White finish.</v>
          </cell>
          <cell r="J1437">
            <v>3660</v>
          </cell>
          <cell r="K1437">
            <v>3660</v>
          </cell>
          <cell r="L1437">
            <v>1830</v>
          </cell>
          <cell r="P1437">
            <v>691991007538</v>
          </cell>
          <cell r="R1437">
            <v>58</v>
          </cell>
          <cell r="S1437">
            <v>19</v>
          </cell>
          <cell r="T1437">
            <v>15</v>
          </cell>
          <cell r="U1437">
            <v>30</v>
          </cell>
          <cell r="V1437" t="str">
            <v>MX</v>
          </cell>
          <cell r="W1437" t="str">
            <v>Compliant</v>
          </cell>
          <cell r="Y1437">
            <v>523</v>
          </cell>
        </row>
        <row r="1438">
          <cell r="A1438" t="str">
            <v>AM7215/26</v>
          </cell>
          <cell r="B1438" t="str">
            <v>JBL</v>
          </cell>
          <cell r="C1438" t="str">
            <v>AE Series</v>
          </cell>
          <cell r="D1438" t="str">
            <v>AM7215/26</v>
          </cell>
          <cell r="E1438" t="str">
            <v>JBL050</v>
          </cell>
          <cell r="H1438" t="str">
            <v>Two-way full range loudspeaker</v>
          </cell>
          <cell r="I1438"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v>
          </cell>
          <cell r="J1438">
            <v>3820</v>
          </cell>
          <cell r="K1438">
            <v>3820</v>
          </cell>
          <cell r="L1438">
            <v>1910</v>
          </cell>
          <cell r="P1438">
            <v>691991011443</v>
          </cell>
          <cell r="R1438">
            <v>66.900000000000006</v>
          </cell>
          <cell r="S1438">
            <v>22</v>
          </cell>
          <cell r="T1438">
            <v>18</v>
          </cell>
          <cell r="U1438">
            <v>33</v>
          </cell>
          <cell r="V1438" t="str">
            <v>MX</v>
          </cell>
          <cell r="W1438" t="str">
            <v>Compliant</v>
          </cell>
          <cell r="Y1438">
            <v>524</v>
          </cell>
        </row>
        <row r="1439">
          <cell r="A1439" t="str">
            <v>AM7215/26-WH</v>
          </cell>
          <cell r="B1439" t="str">
            <v>JBL</v>
          </cell>
          <cell r="C1439" t="str">
            <v>AE Series</v>
          </cell>
          <cell r="D1439" t="str">
            <v>AM7215/26-WH</v>
          </cell>
          <cell r="E1439" t="str">
            <v>JBL052</v>
          </cell>
          <cell r="H1439" t="str">
            <v>Two-way full range loudspeaker (white)</v>
          </cell>
          <cell r="I1439"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39">
            <v>3820</v>
          </cell>
          <cell r="K1439">
            <v>3820</v>
          </cell>
          <cell r="L1439">
            <v>1910</v>
          </cell>
          <cell r="P1439">
            <v>691991011450</v>
          </cell>
          <cell r="R1439">
            <v>67.55</v>
          </cell>
          <cell r="S1439">
            <v>21</v>
          </cell>
          <cell r="T1439">
            <v>18</v>
          </cell>
          <cell r="U1439">
            <v>32</v>
          </cell>
          <cell r="V1439" t="str">
            <v>MX</v>
          </cell>
          <cell r="W1439" t="str">
            <v>Compliant</v>
          </cell>
          <cell r="Y1439">
            <v>525</v>
          </cell>
        </row>
        <row r="1440">
          <cell r="A1440" t="str">
            <v>AM7215/26-WRC</v>
          </cell>
          <cell r="B1440" t="str">
            <v>JBL</v>
          </cell>
          <cell r="C1440" t="str">
            <v>Custom Shop</v>
          </cell>
          <cell r="D1440" t="str">
            <v>AM7215/26-WRC</v>
          </cell>
          <cell r="E1440" t="str">
            <v>JBL052</v>
          </cell>
          <cell r="F1440" t="str">
            <v>YES</v>
          </cell>
          <cell r="H1440" t="str">
            <v xml:space="preserve">Two-way full range loudspeaker </v>
          </cell>
          <cell r="I1440"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40" t="str">
            <v>Please email CustomAudio@harman.com for quote</v>
          </cell>
          <cell r="K1440" t="str">
            <v>Please email CustomAudio@harman.com for quote</v>
          </cell>
          <cell r="L1440" t="str">
            <v>Please email CustomAudio@harman.com for quote</v>
          </cell>
          <cell r="R1440">
            <v>60</v>
          </cell>
          <cell r="S1440">
            <v>25</v>
          </cell>
          <cell r="T1440">
            <v>23</v>
          </cell>
          <cell r="U1440">
            <v>34</v>
          </cell>
          <cell r="V1440" t="str">
            <v>MX</v>
          </cell>
          <cell r="W1440" t="str">
            <v>Compliant</v>
          </cell>
          <cell r="Y1440">
            <v>526</v>
          </cell>
        </row>
        <row r="1441">
          <cell r="A1441" t="str">
            <v>AM7215/26-WRX</v>
          </cell>
          <cell r="B1441" t="str">
            <v>JBL</v>
          </cell>
          <cell r="C1441" t="str">
            <v>Custom Shop</v>
          </cell>
          <cell r="D1441" t="str">
            <v>AM7215/26-WRX</v>
          </cell>
          <cell r="E1441" t="str">
            <v>JBL050</v>
          </cell>
          <cell r="F1441" t="str">
            <v>YES</v>
          </cell>
          <cell r="H1441" t="str">
            <v xml:space="preserve">Two-way full range loudspeaker </v>
          </cell>
          <cell r="I1441" t="str">
            <v>High Power 15” 2-Way Full-Range Loudspeaker System with JBL Differential Drive® 75mm (3-in) dual voice coil and dual magnetic gap 2265H low frequency driver and 2432H high-frequency 38mm (1.5 in) exit, 75mm (3 in) voice-coil compression driver.  120° x 60° rotatable Progressive Transition™ waveguide, Bi-Amp/Passive  Switchable. Available in Black or White (-WH). Priced as each. Suspension eyebolts not included. Optional U-bracket model MTU-1. White finish.</v>
          </cell>
          <cell r="J1441" t="str">
            <v>Please email CustomAudio@harman.com for quote</v>
          </cell>
          <cell r="K1441" t="str">
            <v>Please email CustomAudio@harman.com for quote</v>
          </cell>
          <cell r="L1441" t="str">
            <v>Please email CustomAudio@harman.com for quote</v>
          </cell>
          <cell r="R1441">
            <v>85</v>
          </cell>
          <cell r="S1441">
            <v>22.5</v>
          </cell>
          <cell r="T1441">
            <v>24.5</v>
          </cell>
          <cell r="U1441">
            <v>34</v>
          </cell>
          <cell r="V1441" t="str">
            <v>MX</v>
          </cell>
          <cell r="W1441" t="str">
            <v>Compliant</v>
          </cell>
          <cell r="Y1441">
            <v>527</v>
          </cell>
        </row>
        <row r="1442">
          <cell r="A1442" t="str">
            <v>AM7215/64</v>
          </cell>
          <cell r="B1442" t="str">
            <v>JBL</v>
          </cell>
          <cell r="C1442" t="str">
            <v>AE Series</v>
          </cell>
          <cell r="D1442" t="str">
            <v>AM7215/64</v>
          </cell>
          <cell r="E1442" t="str">
            <v>JBL050</v>
          </cell>
          <cell r="H1442" t="str">
            <v>Two-way full range loudspeaker</v>
          </cell>
          <cell r="I1442"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v>
          </cell>
          <cell r="J1442">
            <v>3820</v>
          </cell>
          <cell r="K1442">
            <v>3820</v>
          </cell>
          <cell r="L1442">
            <v>1910</v>
          </cell>
          <cell r="P1442">
            <v>691991011467</v>
          </cell>
          <cell r="R1442">
            <v>68.25</v>
          </cell>
          <cell r="S1442">
            <v>21</v>
          </cell>
          <cell r="T1442">
            <v>18</v>
          </cell>
          <cell r="U1442">
            <v>32</v>
          </cell>
          <cell r="V1442" t="str">
            <v>MX</v>
          </cell>
          <cell r="W1442" t="str">
            <v>Compliant</v>
          </cell>
          <cell r="Y1442">
            <v>528</v>
          </cell>
        </row>
        <row r="1443">
          <cell r="A1443" t="str">
            <v>AM7215/64-WH</v>
          </cell>
          <cell r="B1443" t="str">
            <v>JBL</v>
          </cell>
          <cell r="C1443" t="str">
            <v>Custom Shop Item</v>
          </cell>
          <cell r="D1443" t="str">
            <v>AM7215/64-WH</v>
          </cell>
          <cell r="E1443" t="str">
            <v>JBL052</v>
          </cell>
          <cell r="H1443" t="str">
            <v>Two-way full range loudspeaker (white)</v>
          </cell>
          <cell r="I1443"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43">
            <v>3820</v>
          </cell>
          <cell r="K1443">
            <v>3820</v>
          </cell>
          <cell r="L1443">
            <v>1910</v>
          </cell>
          <cell r="P1443">
            <v>691991011474</v>
          </cell>
          <cell r="R1443">
            <v>66</v>
          </cell>
          <cell r="S1443">
            <v>21</v>
          </cell>
          <cell r="T1443">
            <v>18</v>
          </cell>
          <cell r="U1443">
            <v>32</v>
          </cell>
          <cell r="V1443" t="str">
            <v>MX</v>
          </cell>
          <cell r="W1443" t="str">
            <v>Compliant</v>
          </cell>
          <cell r="Y1443">
            <v>529</v>
          </cell>
        </row>
        <row r="1444">
          <cell r="A1444" t="str">
            <v>AM7215/64-WRC</v>
          </cell>
          <cell r="B1444" t="str">
            <v>JBL</v>
          </cell>
          <cell r="C1444" t="str">
            <v>Custom Shop Item</v>
          </cell>
          <cell r="D1444" t="str">
            <v>AM7215/64-WRC</v>
          </cell>
          <cell r="E1444" t="str">
            <v>JBL052</v>
          </cell>
          <cell r="F1444" t="str">
            <v>YES</v>
          </cell>
          <cell r="H1444" t="str">
            <v>Two-way full range loudspeaker (white)</v>
          </cell>
          <cell r="I1444"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44" t="str">
            <v>Please email CustomAudio@harman.com for quote</v>
          </cell>
          <cell r="K1444" t="str">
            <v>Please email CustomAudio@harman.com for quote</v>
          </cell>
          <cell r="L1444" t="str">
            <v>Please email CustomAudio@harman.com for quote</v>
          </cell>
          <cell r="V1444" t="str">
            <v>MX</v>
          </cell>
          <cell r="W1444" t="str">
            <v>Compliant</v>
          </cell>
          <cell r="Y1444">
            <v>530</v>
          </cell>
        </row>
        <row r="1445">
          <cell r="A1445" t="str">
            <v>AM7215/64-WRX</v>
          </cell>
          <cell r="B1445" t="str">
            <v>JBL</v>
          </cell>
          <cell r="C1445" t="str">
            <v>Custom Shop</v>
          </cell>
          <cell r="D1445" t="str">
            <v>AM7215/64-WRX</v>
          </cell>
          <cell r="F1445" t="str">
            <v>YES</v>
          </cell>
          <cell r="H1445" t="str">
            <v>Two-way full range loudspeaker (white)</v>
          </cell>
          <cell r="I1445" t="str">
            <v>High Power 15” 2-Way Full-Range Loudspeaker System with JBL Differential Drive® 75mm (3-in) dual voice coil and dual magnetic gap 2265H low frequency driver and 2432H high-frequency 38mm (1.5 in) exit, 75mm (3 in) voice-coil compression driver. 60° x 40° rotatable Progressive Transition™ waveguide, Bi-Amp/Passive Switchable. Available in Black or White (-WH). Priced as each. Suspension eyebolts not included. Optional U-bracket model MTU-1.  White finish.</v>
          </cell>
          <cell r="J1445" t="str">
            <v>Please email CustomAudio@harman.com for quote</v>
          </cell>
          <cell r="K1445" t="str">
            <v>Please email CustomAudio@harman.com for quote</v>
          </cell>
          <cell r="L1445" t="str">
            <v>Please email CustomAudio@harman.com for quote</v>
          </cell>
          <cell r="P1445">
            <v>691991011481</v>
          </cell>
          <cell r="R1445">
            <v>81.5</v>
          </cell>
          <cell r="S1445">
            <v>23</v>
          </cell>
          <cell r="T1445">
            <v>25</v>
          </cell>
          <cell r="U1445">
            <v>36</v>
          </cell>
          <cell r="V1445" t="str">
            <v>MX</v>
          </cell>
          <cell r="W1445" t="str">
            <v>Compliant</v>
          </cell>
          <cell r="Y1445">
            <v>531</v>
          </cell>
        </row>
        <row r="1446">
          <cell r="A1446" t="str">
            <v>AM7215/66</v>
          </cell>
          <cell r="B1446" t="str">
            <v>JBL</v>
          </cell>
          <cell r="C1446" t="str">
            <v>AE Series</v>
          </cell>
          <cell r="D1446" t="str">
            <v>AM7215/66</v>
          </cell>
          <cell r="E1446" t="str">
            <v>JBL050</v>
          </cell>
          <cell r="H1446" t="str">
            <v>Two-way full range loudspeaker</v>
          </cell>
          <cell r="I1446"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v>
          </cell>
          <cell r="J1446">
            <v>3820</v>
          </cell>
          <cell r="K1446">
            <v>3820</v>
          </cell>
          <cell r="L1446">
            <v>1910</v>
          </cell>
          <cell r="P1446">
            <v>691991011498</v>
          </cell>
          <cell r="R1446">
            <v>67</v>
          </cell>
          <cell r="S1446">
            <v>22</v>
          </cell>
          <cell r="T1446">
            <v>18</v>
          </cell>
          <cell r="U1446">
            <v>32</v>
          </cell>
          <cell r="V1446" t="str">
            <v>MX</v>
          </cell>
          <cell r="W1446" t="str">
            <v>Compliant</v>
          </cell>
          <cell r="Y1446">
            <v>532</v>
          </cell>
        </row>
        <row r="1447">
          <cell r="A1447" t="str">
            <v>AM7215/66-WH</v>
          </cell>
          <cell r="B1447" t="str">
            <v>JBL</v>
          </cell>
          <cell r="C1447" t="str">
            <v>AE Series</v>
          </cell>
          <cell r="D1447" t="str">
            <v>AM7215/66-WH</v>
          </cell>
          <cell r="E1447" t="str">
            <v>JBL052</v>
          </cell>
          <cell r="H1447" t="str">
            <v>Two-way full range loudspeaker (white)</v>
          </cell>
          <cell r="I1447"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Available in Black or White (-WH). Priced as each. Suspension eyebolts not included. Optional U-bracket model MTU-1. White finish.</v>
          </cell>
          <cell r="J1447">
            <v>3820</v>
          </cell>
          <cell r="K1447">
            <v>3820</v>
          </cell>
          <cell r="L1447">
            <v>1910</v>
          </cell>
          <cell r="P1447">
            <v>691991011504</v>
          </cell>
          <cell r="R1447">
            <v>100</v>
          </cell>
          <cell r="S1447">
            <v>24</v>
          </cell>
          <cell r="T1447">
            <v>23</v>
          </cell>
          <cell r="U1447">
            <v>34</v>
          </cell>
          <cell r="V1447" t="str">
            <v>MX</v>
          </cell>
          <cell r="W1447" t="str">
            <v>Compliant</v>
          </cell>
          <cell r="Y1447">
            <v>533</v>
          </cell>
        </row>
        <row r="1448">
          <cell r="A1448" t="str">
            <v>AM7215/66-WRC</v>
          </cell>
          <cell r="B1448" t="str">
            <v>JBL</v>
          </cell>
          <cell r="C1448" t="str">
            <v>Custom Shop Item</v>
          </cell>
          <cell r="D1448" t="str">
            <v>AM7215/66-WRC</v>
          </cell>
          <cell r="E1448" t="str">
            <v>JBL052</v>
          </cell>
          <cell r="F1448" t="str">
            <v>YES</v>
          </cell>
          <cell r="H1448" t="str">
            <v>Two-way full range loudspeaker (Weather Protection Treatment)</v>
          </cell>
          <cell r="I1448" t="str">
            <v>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Weather Protection Treatment.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48" t="str">
            <v>Please email CustomAudio@harman.com for quote</v>
          </cell>
          <cell r="K1448" t="str">
            <v>Please email CustomAudio@harman.com for quote</v>
          </cell>
          <cell r="L1448" t="str">
            <v>Please email CustomAudio@harman.com for quote</v>
          </cell>
          <cell r="P1448">
            <v>691991011511</v>
          </cell>
          <cell r="V1448" t="str">
            <v>MX</v>
          </cell>
          <cell r="W1448" t="str">
            <v>Compliant</v>
          </cell>
          <cell r="Y1448">
            <v>534</v>
          </cell>
        </row>
        <row r="1449">
          <cell r="A1449" t="str">
            <v>AM7215/66-WRX</v>
          </cell>
          <cell r="B1449" t="str">
            <v>JBL</v>
          </cell>
          <cell r="C1449" t="str">
            <v>Custom Shop Item</v>
          </cell>
          <cell r="D1449" t="str">
            <v>AM7215/66-WRX</v>
          </cell>
          <cell r="E1449" t="str">
            <v>JBL050</v>
          </cell>
          <cell r="F1449" t="str">
            <v>YES</v>
          </cell>
          <cell r="H1449" t="str">
            <v>Two-way full range loudspeaker (Extreme Weather Protection Treatment)</v>
          </cell>
          <cell r="I1449" t="str">
            <v xml:space="preserve">High Power 15” 2-Way Full-Range Loudspeaker System with JBL Differential Drive® 75mm (3-in) dual voice coil and dual magnetic gap 2265H low frequency driver and 2432H high-frequency 38mm (1.5 in) exit, 75mm (3 in) voice-coil compression driver.  60° x 60°rotatable Progressive Transition™ waveguide, Bi-Amp/Passive Switchable. With Extreme Weather Protection Treatment. WRC &amp; WRX enclosures are larger than the standard enclosure.  Visit www.jblpro.com to download AE Series 2D WRC &amp; WRX drawings.  MTU brackets do not fit WRC &amp; WRX enclosures.  Standard color is GRAY. Available in Black (-BK) &amp; White (-WH).  </v>
          </cell>
          <cell r="J1449" t="str">
            <v>Please email CustomAudio@harman.com for quote</v>
          </cell>
          <cell r="K1449" t="str">
            <v>Please email CustomAudio@harman.com for quote</v>
          </cell>
          <cell r="L1449" t="str">
            <v>Please email CustomAudio@harman.com for quote</v>
          </cell>
          <cell r="P1449">
            <v>691991011528</v>
          </cell>
          <cell r="V1449" t="str">
            <v>MX</v>
          </cell>
          <cell r="W1449" t="str">
            <v>Compliant</v>
          </cell>
          <cell r="Y1449">
            <v>535</v>
          </cell>
        </row>
        <row r="1450">
          <cell r="A1450" t="str">
            <v>AM7215/95</v>
          </cell>
          <cell r="B1450" t="str">
            <v>JBL</v>
          </cell>
          <cell r="C1450" t="str">
            <v>AE Series</v>
          </cell>
          <cell r="D1450" t="str">
            <v>AM7215/95</v>
          </cell>
          <cell r="E1450" t="str">
            <v>JBL050</v>
          </cell>
          <cell r="H1450" t="str">
            <v>Two-way full range loudspeaker</v>
          </cell>
          <cell r="I1450"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v>
          </cell>
          <cell r="J1450">
            <v>3820</v>
          </cell>
          <cell r="K1450">
            <v>3820</v>
          </cell>
          <cell r="L1450">
            <v>1910</v>
          </cell>
          <cell r="P1450">
            <v>691991011535</v>
          </cell>
          <cell r="R1450">
            <v>66</v>
          </cell>
          <cell r="S1450">
            <v>21</v>
          </cell>
          <cell r="T1450">
            <v>18</v>
          </cell>
          <cell r="U1450">
            <v>32</v>
          </cell>
          <cell r="V1450" t="str">
            <v>MX</v>
          </cell>
          <cell r="W1450" t="str">
            <v>Compliant</v>
          </cell>
          <cell r="Y1450">
            <v>536</v>
          </cell>
        </row>
        <row r="1451">
          <cell r="A1451" t="str">
            <v>AM7215/95-WH</v>
          </cell>
          <cell r="B1451" t="str">
            <v>JBL</v>
          </cell>
          <cell r="C1451" t="str">
            <v>AE Series</v>
          </cell>
          <cell r="D1451" t="str">
            <v>AM7215/95-WH</v>
          </cell>
          <cell r="E1451" t="str">
            <v>JBL052</v>
          </cell>
          <cell r="H1451" t="str">
            <v>Two-way full range loudspeaker (white)</v>
          </cell>
          <cell r="I1451"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51">
            <v>3820</v>
          </cell>
          <cell r="K1451">
            <v>3820</v>
          </cell>
          <cell r="L1451">
            <v>1910</v>
          </cell>
          <cell r="P1451">
            <v>691991011542</v>
          </cell>
          <cell r="R1451">
            <v>67</v>
          </cell>
          <cell r="S1451">
            <v>22</v>
          </cell>
          <cell r="T1451">
            <v>18</v>
          </cell>
          <cell r="U1451">
            <v>33</v>
          </cell>
          <cell r="V1451" t="str">
            <v>MX</v>
          </cell>
          <cell r="W1451" t="str">
            <v>Compliant</v>
          </cell>
          <cell r="Y1451">
            <v>537</v>
          </cell>
        </row>
        <row r="1452">
          <cell r="A1452" t="str">
            <v>AM7215/95-WRX</v>
          </cell>
          <cell r="B1452" t="str">
            <v>JBL</v>
          </cell>
          <cell r="C1452" t="str">
            <v>Custom Shop</v>
          </cell>
          <cell r="D1452" t="str">
            <v>AM7215/95-WRX</v>
          </cell>
          <cell r="F1452" t="str">
            <v>YES</v>
          </cell>
          <cell r="H1452" t="str">
            <v>Two-way full range loudspeaker (white)</v>
          </cell>
          <cell r="I1452" t="str">
            <v>High Power 15” 2-Way Full-Range Loudspeaker System with JBL Differential Drive® 75mm (3-in) dual voice coil and dual magnetic gap 2265H low frequency driver and 2432H high-frequency 38mm (1.5 in) exit, 75mm (3 in) voice-coil compression driver.  90° x 50° rotatable Progressive Transition™ waveguide, Bi-Amp/Passive Switchable. Available in Black or White (-WH). Priced as each. Suspension eyebolts not included. Optional U-bracket model MTU-1.  White finish.</v>
          </cell>
          <cell r="J1452" t="str">
            <v>Please email CustomAudio@harman.com for quote</v>
          </cell>
          <cell r="K1452" t="str">
            <v>Please email CustomAudio@harman.com for quote</v>
          </cell>
          <cell r="L1452" t="str">
            <v>Please email CustomAudio@harman.com for quote</v>
          </cell>
          <cell r="R1452">
            <v>102</v>
          </cell>
          <cell r="S1452">
            <v>33</v>
          </cell>
          <cell r="T1452">
            <v>32</v>
          </cell>
          <cell r="U1452">
            <v>35</v>
          </cell>
          <cell r="V1452" t="str">
            <v>MX</v>
          </cell>
          <cell r="W1452" t="str">
            <v>Compliant</v>
          </cell>
          <cell r="Y1452">
            <v>538</v>
          </cell>
        </row>
        <row r="1453">
          <cell r="A1453" t="str">
            <v>AM7315/64</v>
          </cell>
          <cell r="B1453" t="str">
            <v>JBL</v>
          </cell>
          <cell r="C1453" t="str">
            <v>AE Series</v>
          </cell>
          <cell r="D1453" t="str">
            <v>AM7315/64</v>
          </cell>
          <cell r="E1453" t="str">
            <v>JBL050</v>
          </cell>
          <cell r="F1453" t="str">
            <v>YES</v>
          </cell>
          <cell r="H1453" t="str">
            <v>3-WAY FULL-RANGE LOUDSPEAKER SYS</v>
          </cell>
          <cell r="I1453"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53">
            <v>5450</v>
          </cell>
          <cell r="K1453">
            <v>5450</v>
          </cell>
          <cell r="L1453">
            <v>2725</v>
          </cell>
          <cell r="P1453">
            <v>691991011559</v>
          </cell>
          <cell r="R1453">
            <v>101</v>
          </cell>
          <cell r="S1453">
            <v>38</v>
          </cell>
          <cell r="T1453">
            <v>23</v>
          </cell>
          <cell r="U1453">
            <v>26</v>
          </cell>
          <cell r="V1453" t="str">
            <v>MX</v>
          </cell>
          <cell r="W1453" t="str">
            <v>Compliant</v>
          </cell>
          <cell r="Y1453">
            <v>539</v>
          </cell>
        </row>
        <row r="1454">
          <cell r="A1454" t="str">
            <v>AM7315/64-WH</v>
          </cell>
          <cell r="B1454" t="str">
            <v>JBL</v>
          </cell>
          <cell r="C1454" t="str">
            <v>AE Series</v>
          </cell>
          <cell r="D1454" t="str">
            <v>AM7315/64</v>
          </cell>
          <cell r="E1454" t="str">
            <v>JBL052</v>
          </cell>
          <cell r="F1454" t="str">
            <v>YES</v>
          </cell>
          <cell r="H1454" t="str">
            <v>3-WAY FULL-RANGE LOUDSPEAKER SYS</v>
          </cell>
          <cell r="I1454" t="str">
            <v>High Power 3-Way Full-Range Loudspeaker System with JBL Differential Drive® 75mm (3-in) dual voice coil and dual magnetic gap 2265H low frequency driver, CMCD-82H mid driver, and 2432H high-frequency 38mm (1.5 in) exit, 75mm (3 in) voice-coil compression driver.  60° x 40° Coverage, Bi-Amp/Tri-Amp Switchable.  Available in Black or White (-WH). Priced as each. Suspension eyebolts not included. Fits Optional Planar Array Frame Kits PAF-2K and PAF-3K.  See AE Bracket Handbook for Details.</v>
          </cell>
          <cell r="J1454">
            <v>5450</v>
          </cell>
          <cell r="K1454">
            <v>5450</v>
          </cell>
          <cell r="L1454">
            <v>2725</v>
          </cell>
          <cell r="P1454">
            <v>691991011566</v>
          </cell>
          <cell r="R1454">
            <v>101</v>
          </cell>
          <cell r="S1454">
            <v>38</v>
          </cell>
          <cell r="T1454">
            <v>23</v>
          </cell>
          <cell r="U1454">
            <v>26</v>
          </cell>
          <cell r="V1454" t="str">
            <v>MX</v>
          </cell>
          <cell r="W1454" t="str">
            <v>Compliant</v>
          </cell>
          <cell r="Y1454">
            <v>540</v>
          </cell>
        </row>
        <row r="1455">
          <cell r="A1455" t="str">
            <v>AM7315/64-WRC</v>
          </cell>
          <cell r="B1455" t="str">
            <v>JBL</v>
          </cell>
          <cell r="C1455" t="str">
            <v>Custom Shop Item</v>
          </cell>
          <cell r="D1455" t="str">
            <v>AM7315/64-WRC</v>
          </cell>
          <cell r="E1455" t="str">
            <v>JBL052</v>
          </cell>
          <cell r="F1455" t="str">
            <v>YES</v>
          </cell>
          <cell r="H1455" t="str">
            <v>3-WAY FULL-RANGE LOUDSPEAKER SYS</v>
          </cell>
          <cell r="I1455"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MTU brackets do not fit WRC &amp; WRX enclosures.  Standard color is GRAY. Available in Black (-BK) &amp; White (-WH).  8-10 weeks ship time for orders of 1-10, larger needs to be reviewed</v>
          </cell>
          <cell r="J1455" t="str">
            <v>Please email CustomAudio@harman.com for quote</v>
          </cell>
          <cell r="K1455" t="str">
            <v>Please email CustomAudio@harman.com for quote</v>
          </cell>
          <cell r="L1455" t="str">
            <v>Please email CustomAudio@harman.com for quote</v>
          </cell>
          <cell r="P1455">
            <v>691991011573</v>
          </cell>
          <cell r="V1455" t="str">
            <v>MX</v>
          </cell>
          <cell r="W1455" t="str">
            <v>Compliant</v>
          </cell>
          <cell r="Y1455">
            <v>541</v>
          </cell>
        </row>
        <row r="1456">
          <cell r="A1456" t="str">
            <v>AM7315/95</v>
          </cell>
          <cell r="B1456" t="str">
            <v>JBL</v>
          </cell>
          <cell r="C1456" t="str">
            <v>AE Series</v>
          </cell>
          <cell r="D1456" t="str">
            <v>AM7315/95</v>
          </cell>
          <cell r="E1456" t="str">
            <v>JBL050</v>
          </cell>
          <cell r="F1456" t="str">
            <v>YES</v>
          </cell>
          <cell r="H1456" t="str">
            <v>3-WAY FULL-RANGE LOAUDSPEAKER SYSTEM</v>
          </cell>
          <cell r="I1456"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56">
            <v>5450</v>
          </cell>
          <cell r="K1456">
            <v>5450</v>
          </cell>
          <cell r="L1456">
            <v>2725</v>
          </cell>
          <cell r="P1456">
            <v>691991011597</v>
          </cell>
          <cell r="R1456">
            <v>110</v>
          </cell>
          <cell r="S1456">
            <v>30</v>
          </cell>
          <cell r="T1456">
            <v>26</v>
          </cell>
          <cell r="U1456">
            <v>40</v>
          </cell>
          <cell r="V1456" t="str">
            <v>MX</v>
          </cell>
          <cell r="W1456" t="str">
            <v>Compliant</v>
          </cell>
          <cell r="Y1456">
            <v>542</v>
          </cell>
        </row>
        <row r="1457">
          <cell r="A1457" t="str">
            <v>AM7315/95-WH</v>
          </cell>
          <cell r="B1457" t="str">
            <v>JBL</v>
          </cell>
          <cell r="C1457" t="str">
            <v>AE Series</v>
          </cell>
          <cell r="D1457" t="str">
            <v>AM7315/95-WH</v>
          </cell>
          <cell r="E1457" t="str">
            <v>JBL052</v>
          </cell>
          <cell r="F1457" t="str">
            <v>YES</v>
          </cell>
          <cell r="H1457" t="str">
            <v>3-WAY FULL-RANGE LOUDSPEAKER SYS</v>
          </cell>
          <cell r="I1457"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57">
            <v>5450</v>
          </cell>
          <cell r="K1457">
            <v>5450</v>
          </cell>
          <cell r="L1457">
            <v>2725</v>
          </cell>
          <cell r="P1457">
            <v>691991011603</v>
          </cell>
          <cell r="R1457">
            <v>113</v>
          </cell>
          <cell r="S1457">
            <v>30</v>
          </cell>
          <cell r="T1457">
            <v>26</v>
          </cell>
          <cell r="U1457">
            <v>40</v>
          </cell>
          <cell r="V1457" t="str">
            <v>MX</v>
          </cell>
          <cell r="W1457" t="str">
            <v>Compliant</v>
          </cell>
          <cell r="Y1457">
            <v>543</v>
          </cell>
        </row>
        <row r="1458">
          <cell r="A1458" t="str">
            <v>AM7315/95-WRC</v>
          </cell>
          <cell r="B1458" t="str">
            <v>JBL</v>
          </cell>
          <cell r="C1458" t="str">
            <v>Custom Shop</v>
          </cell>
          <cell r="D1458" t="str">
            <v>AM7315/95-WRC</v>
          </cell>
          <cell r="F1458" t="str">
            <v>YES</v>
          </cell>
          <cell r="H1458" t="str">
            <v>3-WAY FULL-RANGE LOUDSPEAKER SYS</v>
          </cell>
          <cell r="I1458"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58" t="str">
            <v>Please email CustomAudio@harman.com for quote</v>
          </cell>
          <cell r="K1458" t="str">
            <v>Please email CustomAudio@harman.com for quote</v>
          </cell>
          <cell r="L1458" t="str">
            <v>Please email CustomAudio@harman.com for quote</v>
          </cell>
          <cell r="P1458">
            <v>691991011610</v>
          </cell>
          <cell r="R1458">
            <v>127</v>
          </cell>
          <cell r="S1458">
            <v>29</v>
          </cell>
          <cell r="T1458">
            <v>29</v>
          </cell>
          <cell r="U1458">
            <v>41</v>
          </cell>
          <cell r="V1458" t="str">
            <v>MX</v>
          </cell>
          <cell r="W1458" t="str">
            <v>Compliant</v>
          </cell>
          <cell r="Y1458">
            <v>544</v>
          </cell>
        </row>
        <row r="1459">
          <cell r="A1459" t="str">
            <v>AM7315/95-WRX</v>
          </cell>
          <cell r="B1459" t="str">
            <v>JBL</v>
          </cell>
          <cell r="C1459" t="str">
            <v>Custom Shop</v>
          </cell>
          <cell r="D1459" t="str">
            <v>AM7315/95-WRX</v>
          </cell>
          <cell r="E1459" t="str">
            <v>JBL050</v>
          </cell>
          <cell r="F1459" t="str">
            <v>YES</v>
          </cell>
          <cell r="H1459" t="str">
            <v>3-WAY FULL-RANGE LOUDSPEAKER SYS</v>
          </cell>
          <cell r="I1459" t="str">
            <v>High Power 3-Way Full-Range Loudspeaker System with JBL Differential Drive® 75mm (3-in) dual voice coil and dual magnetic gap 2265H low frequency driver, CMCD-82H mid driver, and 2432H high-frequency 38mm (1.5 in) exit, 75mm (3 in) voice-coil compression driver.  90° x 50° Coverage, Bi-Amp/Tri-Amp Switchable.  Available in Black or White (-WH). Priced as each. Suspension eyebolts not included. Fits Optional Planar Array Frame Kits PAF-2K and PAF-3K.  See AE Bracket Handbook for Details.</v>
          </cell>
          <cell r="J1459" t="str">
            <v>Please email CustomAudio@harman.com for quote</v>
          </cell>
          <cell r="K1459" t="str">
            <v>Please email CustomAudio@harman.com for quote</v>
          </cell>
          <cell r="L1459" t="str">
            <v>Please email CustomAudio@harman.com for quote</v>
          </cell>
          <cell r="P1459">
            <v>691991029790</v>
          </cell>
          <cell r="V1459" t="str">
            <v>MX</v>
          </cell>
          <cell r="W1459" t="str">
            <v>Compliant</v>
          </cell>
          <cell r="Y1459">
            <v>545</v>
          </cell>
        </row>
        <row r="1460">
          <cell r="A1460" t="str">
            <v>AL7115-WRC</v>
          </cell>
          <cell r="B1460" t="str">
            <v>JBL</v>
          </cell>
          <cell r="C1460" t="str">
            <v>Custom Shop Item</v>
          </cell>
          <cell r="D1460" t="str">
            <v>AL7115-WRC</v>
          </cell>
          <cell r="E1460" t="str">
            <v>JBL052</v>
          </cell>
          <cell r="F1460" t="str">
            <v>YES</v>
          </cell>
          <cell r="H1460" t="str">
            <v>15" LOW FREQUENCY SPEAKER</v>
          </cell>
          <cell r="I1460" t="str">
            <v>With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(-WH).8-10 weeks ship time for orders of 1-10, larger needs to be reviewed</v>
          </cell>
          <cell r="J1460" t="str">
            <v>Please email CustomAudio@harman.com for quote</v>
          </cell>
          <cell r="K1460" t="str">
            <v>Please email CustomAudio@harman.com for quote</v>
          </cell>
          <cell r="L1460" t="str">
            <v>Please email CustomAudio@harman.com for quote</v>
          </cell>
          <cell r="P1460">
            <v>691991010934</v>
          </cell>
          <cell r="R1460">
            <v>57</v>
          </cell>
          <cell r="S1460">
            <v>29.5</v>
          </cell>
          <cell r="T1460">
            <v>26.5</v>
          </cell>
          <cell r="U1460">
            <v>24</v>
          </cell>
          <cell r="V1460" t="str">
            <v>MX</v>
          </cell>
          <cell r="W1460" t="str">
            <v>Compliant</v>
          </cell>
          <cell r="Y1460">
            <v>546</v>
          </cell>
        </row>
        <row r="1461">
          <cell r="A1461" t="str">
            <v>ASB7118</v>
          </cell>
          <cell r="B1461" t="str">
            <v>JBL</v>
          </cell>
          <cell r="C1461" t="str">
            <v>AE Series</v>
          </cell>
          <cell r="D1461" t="str">
            <v>ASB7118</v>
          </cell>
          <cell r="E1461" t="str">
            <v>JBL052</v>
          </cell>
          <cell r="H1461" t="str">
            <v>SINGLE 18" SUBWOOFER</v>
          </cell>
          <cell r="I1461" t="str">
            <v xml:space="preserve">Ultra High-Power 18” Subwoofer System.  .  2269H 
Differential Drive® Vented Gap™ woofer, 4” dual voice coil – dual gap, neodymium magnet.  Multiply hardwood enclosure with DuraFlex™ finish and 14-gauge steel grille.  Sixteen M10 suspension points.  Available in Black and White. Priced as each. 
</v>
          </cell>
          <cell r="J1461">
            <v>4500</v>
          </cell>
          <cell r="K1461">
            <v>4500</v>
          </cell>
          <cell r="L1461">
            <v>2250</v>
          </cell>
          <cell r="P1461">
            <v>691991011801</v>
          </cell>
          <cell r="R1461">
            <v>108.4</v>
          </cell>
          <cell r="S1461">
            <v>36</v>
          </cell>
          <cell r="T1461">
            <v>26</v>
          </cell>
          <cell r="U1461">
            <v>24</v>
          </cell>
          <cell r="V1461" t="str">
            <v>MX</v>
          </cell>
          <cell r="W1461" t="str">
            <v>Compliant</v>
          </cell>
          <cell r="Y1461">
            <v>547</v>
          </cell>
        </row>
        <row r="1462">
          <cell r="A1462" t="str">
            <v>ASB7118-WH</v>
          </cell>
          <cell r="B1462" t="str">
            <v>JBL</v>
          </cell>
          <cell r="C1462" t="str">
            <v>AE Series</v>
          </cell>
          <cell r="D1462" t="str">
            <v>ASB7118-WH</v>
          </cell>
          <cell r="E1462" t="str">
            <v>JBL052</v>
          </cell>
          <cell r="H1462" t="str">
            <v>SINGLE 18" SUBWOOFER (white)</v>
          </cell>
          <cell r="I1462" t="str">
            <v xml:space="preserve">Ultra High-Power 18” Subwoofer System.  .  2269H 
Differential Drive® Vented Gap™ woofer, 4” dual voice coil – dual gap, neodymium magnet.  Multiply hardwood enclosure with DuraFlex™ finish and 14-gauge steel grille.  Sixteen M10 suspension points.  White finish. Priced as each. 
</v>
          </cell>
          <cell r="J1462">
            <v>4500</v>
          </cell>
          <cell r="K1462">
            <v>4500</v>
          </cell>
          <cell r="L1462">
            <v>2250</v>
          </cell>
          <cell r="P1462">
            <v>691991011818</v>
          </cell>
          <cell r="R1462">
            <v>125</v>
          </cell>
          <cell r="S1462">
            <v>35</v>
          </cell>
          <cell r="T1462">
            <v>26</v>
          </cell>
          <cell r="U1462">
            <v>24</v>
          </cell>
          <cell r="V1462" t="str">
            <v>MX</v>
          </cell>
          <cell r="W1462" t="str">
            <v>Compliant</v>
          </cell>
          <cell r="Y1462">
            <v>548</v>
          </cell>
        </row>
        <row r="1463">
          <cell r="A1463" t="str">
            <v>ASB7118-WRC</v>
          </cell>
          <cell r="B1463" t="str">
            <v>JBL</v>
          </cell>
          <cell r="C1463" t="str">
            <v>Custom Shop Item</v>
          </cell>
          <cell r="D1463" t="str">
            <v>ASB7118-WRC</v>
          </cell>
          <cell r="E1463" t="str">
            <v>JBL052</v>
          </cell>
          <cell r="F1463" t="str">
            <v>YES</v>
          </cell>
          <cell r="H1463" t="str">
            <v>SINGLE 18" SUBWOOFER (Extreme Weather Protection Treatment)</v>
          </cell>
          <cell r="I1463"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63" t="str">
            <v>Please email CustomAudio@harman.com for quote</v>
          </cell>
          <cell r="K1463" t="str">
            <v>Please email CustomAudio@harman.com for quote</v>
          </cell>
          <cell r="L1463" t="str">
            <v>Please email CustomAudio@harman.com for quote</v>
          </cell>
          <cell r="R1463">
            <v>130</v>
          </cell>
          <cell r="S1463">
            <v>29</v>
          </cell>
          <cell r="T1463">
            <v>35</v>
          </cell>
          <cell r="U1463">
            <v>26.5</v>
          </cell>
          <cell r="V1463" t="str">
            <v>MX</v>
          </cell>
          <cell r="W1463" t="str">
            <v>Compliant</v>
          </cell>
          <cell r="Y1463">
            <v>549</v>
          </cell>
        </row>
        <row r="1464">
          <cell r="A1464" t="str">
            <v>ASB7118WRX</v>
          </cell>
          <cell r="B1464" t="str">
            <v>JBL</v>
          </cell>
          <cell r="C1464" t="str">
            <v>Custom Shop Item</v>
          </cell>
          <cell r="D1464" t="str">
            <v>ASB7118WRX</v>
          </cell>
          <cell r="E1464" t="str">
            <v>JBL050</v>
          </cell>
          <cell r="F1464" t="str">
            <v>YES</v>
          </cell>
          <cell r="H1464" t="str">
            <v>SINGLE 18" SUBWOOFER (Extreme Weather Protection Treatment)</v>
          </cell>
          <cell r="I1464" t="str">
            <v xml:space="preserve">Ultra High-Power 18” Subwoofer System.  .  2269H 
Differential Drive® Vented Gap™ woofer, 4” dual voice coil – dual gap, neodymium magnet.  Multiply hardwood enclosure with DuraFlex™ finish and 14-gauge steel grille.  Sixteen M10 suspension points.  With Extreme Weather Protection Treatment. Refer to WEATHER RESISTANT Configurations for AE, PD &amp; VLA Series document for details regarding WRC/WRX models. WRC &amp; WRX enclosures are larger than the standard enclosure.  Visit www.jblpro.com to download AE Series 2D WRC &amp; WRX drawings.  PAF kits do not fit WRC &amp; WRX enclosures.  Standard color is GRAY. Available in Black (-BK) &amp; White (-WH).
</v>
          </cell>
          <cell r="J1464" t="str">
            <v>Please email CustomAudio@harman.com for quote</v>
          </cell>
          <cell r="K1464" t="str">
            <v>Please email CustomAudio@harman.com for quote</v>
          </cell>
          <cell r="L1464" t="str">
            <v>Please email CustomAudio@harman.com for quote</v>
          </cell>
          <cell r="P1464">
            <v>691991029912</v>
          </cell>
          <cell r="R1464">
            <v>65</v>
          </cell>
          <cell r="S1464">
            <v>25</v>
          </cell>
          <cell r="T1464">
            <v>29</v>
          </cell>
          <cell r="U1464">
            <v>34</v>
          </cell>
          <cell r="V1464" t="str">
            <v>MX</v>
          </cell>
          <cell r="W1464" t="str">
            <v>Compliant</v>
          </cell>
          <cell r="Y1464">
            <v>550</v>
          </cell>
        </row>
        <row r="1465">
          <cell r="A1465" t="str">
            <v>ASB7128</v>
          </cell>
          <cell r="B1465" t="str">
            <v>JBL</v>
          </cell>
          <cell r="C1465" t="str">
            <v>AE Series</v>
          </cell>
          <cell r="D1465" t="str">
            <v>ASB7128</v>
          </cell>
          <cell r="E1465" t="str">
            <v>JBL050</v>
          </cell>
          <cell r="H1465" t="str">
            <v>DUAL 18" SUBWOOFER</v>
          </cell>
          <cell r="I1465" t="str">
            <v xml:space="preserve">Dual 18” Ultra High-Power Subwoofer System.  2 x 2269H Differential Drive® Vented Gap™ woofer, 4” dual voice coil – dual gap, neodymium magnet.  Multiply hardwood enclosure with DuraFlex™ finish and 14-gauge steel grille.  Sixteen M10 suspension points.  Available in Black and White. Priced as each. 
</v>
          </cell>
          <cell r="J1465">
            <v>7900</v>
          </cell>
          <cell r="K1465">
            <v>7900</v>
          </cell>
          <cell r="L1465">
            <v>3950</v>
          </cell>
          <cell r="P1465">
            <v>691991011832</v>
          </cell>
          <cell r="R1465">
            <v>158.5</v>
          </cell>
          <cell r="S1465">
            <v>36</v>
          </cell>
          <cell r="T1465">
            <v>26</v>
          </cell>
          <cell r="U1465">
            <v>46</v>
          </cell>
          <cell r="V1465" t="str">
            <v>MX</v>
          </cell>
          <cell r="W1465" t="str">
            <v>Compliant</v>
          </cell>
          <cell r="Y1465">
            <v>551</v>
          </cell>
        </row>
        <row r="1466">
          <cell r="A1466" t="str">
            <v>ASB7128-WH</v>
          </cell>
          <cell r="B1466" t="str">
            <v>JBL</v>
          </cell>
          <cell r="C1466" t="str">
            <v>AE Series</v>
          </cell>
          <cell r="D1466" t="str">
            <v>ASB7128-WH</v>
          </cell>
          <cell r="E1466" t="str">
            <v>JBL052</v>
          </cell>
          <cell r="H1466" t="str">
            <v>DUAL 18" SUBWOOFER (white)</v>
          </cell>
          <cell r="I1466"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66">
            <v>7900</v>
          </cell>
          <cell r="K1466">
            <v>7900</v>
          </cell>
          <cell r="L1466">
            <v>3950</v>
          </cell>
          <cell r="P1466">
            <v>691991011849</v>
          </cell>
          <cell r="R1466">
            <v>158</v>
          </cell>
          <cell r="S1466">
            <v>36</v>
          </cell>
          <cell r="T1466">
            <v>26</v>
          </cell>
          <cell r="U1466">
            <v>46</v>
          </cell>
          <cell r="V1466" t="str">
            <v>MX</v>
          </cell>
          <cell r="W1466" t="str">
            <v>Compliant</v>
          </cell>
          <cell r="Y1466">
            <v>552</v>
          </cell>
        </row>
        <row r="1467">
          <cell r="A1467" t="str">
            <v>ASB7128-WRC</v>
          </cell>
          <cell r="B1467" t="str">
            <v>JBL</v>
          </cell>
          <cell r="C1467" t="str">
            <v>Custom Shop Item</v>
          </cell>
          <cell r="D1467" t="str">
            <v>ASB7128-WRC</v>
          </cell>
          <cell r="E1467" t="str">
            <v>JBL052</v>
          </cell>
          <cell r="F1467" t="str">
            <v>YES</v>
          </cell>
          <cell r="H1467" t="str">
            <v xml:space="preserve">DUAL 18" SUBWOOFER </v>
          </cell>
          <cell r="I1467"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67" t="str">
            <v>Please email CustomAudio@harman.com for quote</v>
          </cell>
          <cell r="K1467" t="str">
            <v>Please email CustomAudio@harman.com for quote</v>
          </cell>
          <cell r="L1467" t="str">
            <v>Please email CustomAudio@harman.com for quote</v>
          </cell>
          <cell r="R1467">
            <v>209</v>
          </cell>
          <cell r="S1467">
            <v>29</v>
          </cell>
          <cell r="T1467">
            <v>48</v>
          </cell>
          <cell r="U1467">
            <v>34</v>
          </cell>
          <cell r="V1467" t="str">
            <v>MX</v>
          </cell>
          <cell r="W1467" t="str">
            <v>Compliant</v>
          </cell>
          <cell r="Y1467">
            <v>553</v>
          </cell>
        </row>
        <row r="1468">
          <cell r="A1468" t="str">
            <v>ASB7128-WRX</v>
          </cell>
          <cell r="B1468" t="str">
            <v>JBL</v>
          </cell>
          <cell r="C1468" t="str">
            <v>Custom Shop Item</v>
          </cell>
          <cell r="D1468" t="str">
            <v>ASB7128-WRX</v>
          </cell>
          <cell r="E1468" t="str">
            <v>JBL050</v>
          </cell>
          <cell r="F1468" t="str">
            <v>YES</v>
          </cell>
          <cell r="H1468" t="str">
            <v xml:space="preserve">DUAL 18" SUBWOOFER </v>
          </cell>
          <cell r="I1468" t="str">
            <v xml:space="preserve">Dual 18” Ultra High-Power Subwoofer System.  2 x 2269H Differential Drive® Vented Gap™ woofer, 4” dual voice coil – dual gap, neodymium magnet.  Multiply hardwood enclosure with DuraFlex™ finish and 14-gauge steel grille.  Sixteen M10 suspension points.  White finish. Priced as each. 
</v>
          </cell>
          <cell r="J1468" t="str">
            <v>Please email CustomAudio@harman.com for quote</v>
          </cell>
          <cell r="K1468" t="str">
            <v>Please email CustomAudio@harman.com for quote</v>
          </cell>
          <cell r="L1468" t="str">
            <v>Please email CustomAudio@harman.com for quote</v>
          </cell>
          <cell r="P1468">
            <v>691991039164</v>
          </cell>
          <cell r="R1468">
            <v>209</v>
          </cell>
          <cell r="S1468">
            <v>34.5</v>
          </cell>
          <cell r="T1468">
            <v>29</v>
          </cell>
          <cell r="U1468">
            <v>48.5</v>
          </cell>
          <cell r="V1468" t="str">
            <v>MX</v>
          </cell>
          <cell r="W1468" t="str">
            <v>Compliant</v>
          </cell>
          <cell r="Y1468">
            <v>554</v>
          </cell>
        </row>
        <row r="1469">
          <cell r="A1469" t="str">
            <v>CWT128</v>
          </cell>
          <cell r="B1469" t="str">
            <v>JBL</v>
          </cell>
          <cell r="C1469" t="str">
            <v>AE Series</v>
          </cell>
          <cell r="D1469" t="str">
            <v>CWT128</v>
          </cell>
          <cell r="E1469" t="str">
            <v>JBL017</v>
          </cell>
          <cell r="H1469" t="str">
            <v>2-WAY FULL-RANGE CROSSFIRE WAVEGUIDE</v>
          </cell>
          <cell r="I1469"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69">
            <v>3480</v>
          </cell>
          <cell r="K1469">
            <v>3480</v>
          </cell>
          <cell r="L1469">
            <v>1740</v>
          </cell>
          <cell r="P1469">
            <v>691991007569</v>
          </cell>
          <cell r="R1469">
            <v>66.849999999999994</v>
          </cell>
          <cell r="S1469">
            <v>18</v>
          </cell>
          <cell r="T1469">
            <v>16</v>
          </cell>
          <cell r="U1469">
            <v>34</v>
          </cell>
          <cell r="V1469" t="str">
            <v>MX</v>
          </cell>
          <cell r="W1469" t="str">
            <v>Compliant</v>
          </cell>
          <cell r="Y1469">
            <v>555</v>
          </cell>
        </row>
        <row r="1470">
          <cell r="A1470" t="str">
            <v>CWT128-WH</v>
          </cell>
          <cell r="B1470" t="str">
            <v>JBL</v>
          </cell>
          <cell r="C1470" t="str">
            <v>AE Series</v>
          </cell>
          <cell r="D1470" t="str">
            <v>CWT128-WH</v>
          </cell>
          <cell r="E1470" t="str">
            <v>JBL052</v>
          </cell>
          <cell r="H1470" t="str">
            <v>2-WAY FULL-RANGE CROSSFIRE WAVEGUIDE - WHITE</v>
          </cell>
          <cell r="I1470" t="str">
            <v xml:space="preserve">Crossfired Waveguide Technology. Extremely wide coverage dual 8”, dual 2408H-1 compression drivers in a compact 2-way passive loudspeaker system. 400W Watt pink noise power handling. 1600 Watt peak power handling. 126 dB maximum SPL, 8 ohms. Foam backed powder coated 16 gauge steel grille. Four M10 suspension points and OmniMount® provision on rear panel. Standard finish: Black DuraFlex™. Optional finishes: White (-WH), WRC and WRX. Net weight 18.6 kg (40.9 lbs). Priced as each. </v>
          </cell>
          <cell r="J1470">
            <v>3480</v>
          </cell>
          <cell r="K1470">
            <v>3480</v>
          </cell>
          <cell r="L1470">
            <v>1740</v>
          </cell>
          <cell r="P1470">
            <v>691991007576</v>
          </cell>
          <cell r="R1470">
            <v>66.849999999999994</v>
          </cell>
          <cell r="S1470">
            <v>16</v>
          </cell>
          <cell r="T1470">
            <v>18</v>
          </cell>
          <cell r="U1470">
            <v>34</v>
          </cell>
          <cell r="V1470" t="str">
            <v>MX</v>
          </cell>
          <cell r="W1470" t="str">
            <v>Compliant</v>
          </cell>
          <cell r="Y1470">
            <v>556</v>
          </cell>
        </row>
        <row r="1471">
          <cell r="A1471" t="str">
            <v>CWT128-WRC</v>
          </cell>
          <cell r="B1471" t="str">
            <v>JBL</v>
          </cell>
          <cell r="C1471" t="str">
            <v>Custom Shop Item</v>
          </cell>
          <cell r="D1471" t="str">
            <v>CWT128-WRC</v>
          </cell>
          <cell r="E1471" t="str">
            <v>JBL052</v>
          </cell>
          <cell r="F1471" t="str">
            <v>YES</v>
          </cell>
          <cell r="H1471" t="str">
            <v>With Weather Protection treatment</v>
          </cell>
          <cell r="I1471"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71" t="str">
            <v>Please email CustomAudio@harman.com for quote</v>
          </cell>
          <cell r="K1471" t="str">
            <v>Please email CustomAudio@harman.com for quote</v>
          </cell>
          <cell r="L1471" t="str">
            <v>Please email CustomAudio@harman.com for quote</v>
          </cell>
          <cell r="P1471">
            <v>691991013867</v>
          </cell>
          <cell r="V1471" t="str">
            <v>MX</v>
          </cell>
          <cell r="Y1471">
            <v>557</v>
          </cell>
        </row>
        <row r="1472">
          <cell r="A1472" t="str">
            <v>CWT128-WRX</v>
          </cell>
          <cell r="B1472" t="str">
            <v>JBL</v>
          </cell>
          <cell r="C1472" t="str">
            <v>Custom Shop Item</v>
          </cell>
          <cell r="D1472" t="str">
            <v>CWT128-WRX</v>
          </cell>
          <cell r="E1472" t="str">
            <v>JBL050</v>
          </cell>
          <cell r="F1472" t="str">
            <v>YES</v>
          </cell>
          <cell r="H1472" t="str">
            <v>With Weather Protection treatment</v>
          </cell>
          <cell r="I1472" t="str">
            <v>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472" t="str">
            <v>Please email CustomAudio@harman.com for quote</v>
          </cell>
          <cell r="K1472" t="str">
            <v>Please email CustomAudio@harman.com for quote</v>
          </cell>
          <cell r="L1472" t="str">
            <v>Please email CustomAudio@harman.com for quote</v>
          </cell>
          <cell r="R1472">
            <v>75</v>
          </cell>
          <cell r="S1472">
            <v>17.5</v>
          </cell>
          <cell r="T1472">
            <v>16</v>
          </cell>
          <cell r="U1472">
            <v>34</v>
          </cell>
          <cell r="V1472" t="str">
            <v>MX</v>
          </cell>
          <cell r="Y1472">
            <v>558</v>
          </cell>
        </row>
        <row r="1473">
          <cell r="A1473" t="str">
            <v>AE SERIES ACCESSORIES:</v>
          </cell>
          <cell r="B1473" t="str">
            <v>JBL</v>
          </cell>
          <cell r="V1473" t="str">
            <v>US</v>
          </cell>
          <cell r="W1473" t="str">
            <v>Compliant</v>
          </cell>
          <cell r="Y1473">
            <v>559</v>
          </cell>
        </row>
        <row r="1474">
          <cell r="A1474" t="str">
            <v>MTU-1</v>
          </cell>
          <cell r="B1474" t="str">
            <v>JBL</v>
          </cell>
          <cell r="C1474" t="str">
            <v>AE Series</v>
          </cell>
          <cell r="D1474" t="str">
            <v>MTU-1</v>
          </cell>
          <cell r="E1474" t="str">
            <v>JBL018</v>
          </cell>
          <cell r="H1474" t="str">
            <v xml:space="preserve">U BRACKET FOR AM7215/xx and AM5215/xx </v>
          </cell>
          <cell r="I1474" t="str">
            <v>U-Bracket For Models AM7215/xx and AM5215/xx.</v>
          </cell>
          <cell r="J1474">
            <v>300</v>
          </cell>
          <cell r="K1474">
            <v>300</v>
          </cell>
          <cell r="L1474">
            <v>150</v>
          </cell>
          <cell r="P1474">
            <v>691991012228</v>
          </cell>
          <cell r="R1474">
            <v>10.5</v>
          </cell>
          <cell r="S1474">
            <v>15</v>
          </cell>
          <cell r="T1474">
            <v>33.5</v>
          </cell>
          <cell r="U1474">
            <v>4.5</v>
          </cell>
          <cell r="V1474" t="str">
            <v>US</v>
          </cell>
          <cell r="W1474" t="str">
            <v>Compliant</v>
          </cell>
          <cell r="Y1474">
            <v>560</v>
          </cell>
        </row>
        <row r="1475">
          <cell r="A1475" t="str">
            <v>MTU-1-WH</v>
          </cell>
          <cell r="B1475" t="str">
            <v>JBL</v>
          </cell>
          <cell r="C1475" t="str">
            <v>AE Series</v>
          </cell>
          <cell r="D1475" t="str">
            <v>MTU-1-WH</v>
          </cell>
          <cell r="E1475" t="str">
            <v>JBL052</v>
          </cell>
          <cell r="H1475" t="str">
            <v>U BRACKET FOR AM7215/xx and AM5215/xx (white)</v>
          </cell>
          <cell r="I1475" t="str">
            <v>U-Bracket For Models AM7215/xx and AM5215/xx. White finish.</v>
          </cell>
          <cell r="J1475">
            <v>300</v>
          </cell>
          <cell r="K1475">
            <v>300</v>
          </cell>
          <cell r="L1475">
            <v>150</v>
          </cell>
          <cell r="P1475">
            <v>691991012297</v>
          </cell>
          <cell r="R1475">
            <v>9.85</v>
          </cell>
          <cell r="S1475">
            <v>33</v>
          </cell>
          <cell r="T1475">
            <v>15</v>
          </cell>
          <cell r="U1475">
            <v>5</v>
          </cell>
          <cell r="V1475" t="str">
            <v>US</v>
          </cell>
          <cell r="W1475" t="str">
            <v>Compliant</v>
          </cell>
          <cell r="Y1475">
            <v>561</v>
          </cell>
        </row>
        <row r="1476">
          <cell r="A1476" t="str">
            <v>MTU-2</v>
          </cell>
          <cell r="B1476" t="str">
            <v>JBL</v>
          </cell>
          <cell r="C1476" t="str">
            <v>AE Series</v>
          </cell>
          <cell r="D1476" t="str">
            <v>MTU-2</v>
          </cell>
          <cell r="E1476" t="str">
            <v>JBL052</v>
          </cell>
          <cell r="H1476" t="str">
            <v>U?BRACKET FOR MODEL AC2215/xx</v>
          </cell>
          <cell r="I1476" t="str">
            <v>U-Bracket For Model AC2215/xx</v>
          </cell>
          <cell r="J1476">
            <v>284</v>
          </cell>
          <cell r="K1476">
            <v>284</v>
          </cell>
          <cell r="L1476">
            <v>142</v>
          </cell>
          <cell r="P1476">
            <v>691991012303</v>
          </cell>
          <cell r="R1476">
            <v>7.5</v>
          </cell>
          <cell r="S1476">
            <v>29.5</v>
          </cell>
          <cell r="T1476">
            <v>15.5</v>
          </cell>
          <cell r="U1476">
            <v>4.75</v>
          </cell>
          <cell r="V1476" t="str">
            <v>US</v>
          </cell>
          <cell r="W1476" t="str">
            <v>Compliant</v>
          </cell>
          <cell r="Y1476">
            <v>562</v>
          </cell>
        </row>
        <row r="1477">
          <cell r="A1477" t="str">
            <v>MTU-2-WH</v>
          </cell>
          <cell r="B1477" t="str">
            <v>JBL</v>
          </cell>
          <cell r="C1477" t="str">
            <v>AE Series</v>
          </cell>
          <cell r="D1477" t="str">
            <v>MTU-2-WH</v>
          </cell>
          <cell r="E1477" t="str">
            <v>JBL052</v>
          </cell>
          <cell r="H1477" t="str">
            <v>U BRACKET FOR AM7215/xx and AM5215/xx (white)</v>
          </cell>
          <cell r="I1477" t="str">
            <v>U-Bracket For Model AC2215/xx. White finish.</v>
          </cell>
          <cell r="J1477">
            <v>325</v>
          </cell>
          <cell r="K1477">
            <v>325</v>
          </cell>
          <cell r="L1477">
            <v>160.79</v>
          </cell>
          <cell r="P1477">
            <v>691991012372</v>
          </cell>
          <cell r="R1477">
            <v>8</v>
          </cell>
          <cell r="S1477">
            <v>30</v>
          </cell>
          <cell r="T1477">
            <v>16</v>
          </cell>
          <cell r="U1477">
            <v>5</v>
          </cell>
          <cell r="V1477" t="str">
            <v>CN</v>
          </cell>
          <cell r="W1477" t="str">
            <v>Compliant</v>
          </cell>
          <cell r="Y1477">
            <v>563</v>
          </cell>
        </row>
        <row r="1478">
          <cell r="A1478" t="str">
            <v>MTU-3</v>
          </cell>
          <cell r="B1478" t="str">
            <v>JBL</v>
          </cell>
          <cell r="C1478" t="str">
            <v>AE Series</v>
          </cell>
          <cell r="D1478" t="str">
            <v>MTU-3</v>
          </cell>
          <cell r="E1478" t="str">
            <v>JBL052</v>
          </cell>
          <cell r="H1478" t="str">
            <v>AE SERIES 28-1/2" U-BRACKET</v>
          </cell>
          <cell r="I1478" t="str">
            <v>U-Bracket For Models AM7212/xx and AM5212/xx.</v>
          </cell>
          <cell r="J1478">
            <v>310</v>
          </cell>
          <cell r="K1478">
            <v>310</v>
          </cell>
          <cell r="L1478">
            <v>155</v>
          </cell>
          <cell r="P1478">
            <v>691991012389</v>
          </cell>
          <cell r="R1478">
            <v>9.5</v>
          </cell>
          <cell r="S1478">
            <v>30</v>
          </cell>
          <cell r="T1478">
            <v>18</v>
          </cell>
          <cell r="U1478">
            <v>5</v>
          </cell>
          <cell r="V1478" t="str">
            <v>US</v>
          </cell>
          <cell r="W1478" t="str">
            <v>Compliant</v>
          </cell>
          <cell r="Y1478">
            <v>564</v>
          </cell>
        </row>
        <row r="1479">
          <cell r="A1479" t="str">
            <v>MTU-3-WH</v>
          </cell>
          <cell r="B1479" t="str">
            <v>JBL</v>
          </cell>
          <cell r="C1479" t="str">
            <v>AE Series</v>
          </cell>
          <cell r="D1479" t="str">
            <v>MTU-3-WH</v>
          </cell>
          <cell r="E1479" t="str">
            <v>JBL052</v>
          </cell>
          <cell r="H1479" t="str">
            <v>AE SERIES 28-1/2" U-BRACKET (white)</v>
          </cell>
          <cell r="I1479" t="str">
            <v>U-Bracket For Models AM7212/xx and AM5212/xx. White finish.</v>
          </cell>
          <cell r="J1479">
            <v>310</v>
          </cell>
          <cell r="K1479">
            <v>310</v>
          </cell>
          <cell r="L1479">
            <v>155</v>
          </cell>
          <cell r="P1479">
            <v>691991007545</v>
          </cell>
          <cell r="R1479">
            <v>9.5</v>
          </cell>
          <cell r="S1479">
            <v>30</v>
          </cell>
          <cell r="T1479">
            <v>15</v>
          </cell>
          <cell r="U1479">
            <v>5</v>
          </cell>
          <cell r="V1479" t="str">
            <v>US</v>
          </cell>
          <cell r="W1479" t="str">
            <v>Compliant</v>
          </cell>
          <cell r="Y1479">
            <v>565</v>
          </cell>
        </row>
        <row r="1480">
          <cell r="A1480" t="str">
            <v>MTU-4</v>
          </cell>
          <cell r="B1480" t="str">
            <v>JBL</v>
          </cell>
          <cell r="C1480" t="str">
            <v>AE Series</v>
          </cell>
          <cell r="D1480" t="str">
            <v>MTU-4</v>
          </cell>
          <cell r="E1480" t="str">
            <v>JBL052</v>
          </cell>
          <cell r="H1480" t="str">
            <v>AE SERIES 22-1/4" U-BRACKET</v>
          </cell>
          <cell r="I1480" t="str">
            <v>U-Bracket For Model AC2212/xx.</v>
          </cell>
          <cell r="J1480">
            <v>300</v>
          </cell>
          <cell r="K1480">
            <v>300</v>
          </cell>
          <cell r="L1480">
            <v>150</v>
          </cell>
          <cell r="P1480">
            <v>691991012396</v>
          </cell>
          <cell r="R1480">
            <v>6</v>
          </cell>
          <cell r="S1480">
            <v>24</v>
          </cell>
          <cell r="T1480">
            <v>14</v>
          </cell>
          <cell r="U1480">
            <v>4</v>
          </cell>
          <cell r="V1480" t="str">
            <v>US</v>
          </cell>
          <cell r="W1480" t="str">
            <v>Compliant</v>
          </cell>
          <cell r="Y1480">
            <v>566</v>
          </cell>
        </row>
        <row r="1481">
          <cell r="A1481" t="str">
            <v>MTU-4-WH</v>
          </cell>
          <cell r="B1481" t="str">
            <v>JBL</v>
          </cell>
          <cell r="C1481" t="str">
            <v>AE Series</v>
          </cell>
          <cell r="D1481" t="str">
            <v>MTU-4-WH</v>
          </cell>
          <cell r="E1481" t="str">
            <v>JBL052</v>
          </cell>
          <cell r="H1481" t="str">
            <v>AE SERIES 22-1/4" U-BRACKET(white)</v>
          </cell>
          <cell r="I1481" t="str">
            <v>U-Bracket For Model AC2212/xx. White finish.</v>
          </cell>
          <cell r="J1481">
            <v>300</v>
          </cell>
          <cell r="K1481">
            <v>300</v>
          </cell>
          <cell r="L1481">
            <v>150</v>
          </cell>
          <cell r="P1481">
            <v>691991012402</v>
          </cell>
          <cell r="R1481">
            <v>7</v>
          </cell>
          <cell r="S1481">
            <v>27</v>
          </cell>
          <cell r="T1481">
            <v>12</v>
          </cell>
          <cell r="U1481">
            <v>5</v>
          </cell>
          <cell r="V1481" t="str">
            <v>US</v>
          </cell>
          <cell r="W1481" t="str">
            <v>Compliant</v>
          </cell>
          <cell r="Y1481">
            <v>567</v>
          </cell>
        </row>
        <row r="1482">
          <cell r="A1482" t="str">
            <v>229-00009-01</v>
          </cell>
          <cell r="B1482" t="str">
            <v>JBL</v>
          </cell>
          <cell r="C1482" t="str">
            <v>AE Series</v>
          </cell>
          <cell r="D1482" t="str">
            <v>229-00009-01</v>
          </cell>
          <cell r="E1482" t="str">
            <v>AT510000</v>
          </cell>
          <cell r="H1482" t="str">
            <v>HARDWARE KIT, SP/VS</v>
          </cell>
          <cell r="I1482" t="str">
            <v>Set of Three M10 x 35mm Forged Shoulder Steel Eyebolts (priced and ships as a PACK of 3 bolts)</v>
          </cell>
          <cell r="J1482">
            <v>75</v>
          </cell>
          <cell r="K1482">
            <v>75</v>
          </cell>
          <cell r="L1482">
            <v>36.659999999999997</v>
          </cell>
          <cell r="R1482">
            <v>1</v>
          </cell>
          <cell r="S1482">
            <v>2</v>
          </cell>
          <cell r="T1482">
            <v>6</v>
          </cell>
          <cell r="U1482">
            <v>3</v>
          </cell>
          <cell r="V1482" t="str">
            <v>CN</v>
          </cell>
          <cell r="Y1482">
            <v>568</v>
          </cell>
        </row>
        <row r="1483">
          <cell r="A1483" t="str">
            <v>POINT-SOURCE:
PD Precision Directivity Series</v>
          </cell>
          <cell r="B1483" t="str">
            <v>JBL</v>
          </cell>
          <cell r="V1483" t="str">
            <v>MX</v>
          </cell>
          <cell r="W1483" t="str">
            <v>Compliant</v>
          </cell>
          <cell r="Y1483">
            <v>569</v>
          </cell>
        </row>
        <row r="1484">
          <cell r="A1484" t="str">
            <v>PD525S</v>
          </cell>
          <cell r="B1484" t="str">
            <v>JBL</v>
          </cell>
          <cell r="C1484" t="str">
            <v>PD Series</v>
          </cell>
          <cell r="D1484" t="str">
            <v>PD525S</v>
          </cell>
          <cell r="E1484" t="str">
            <v>JBL050</v>
          </cell>
          <cell r="H1484" t="str">
            <v>Dual 15" LF</v>
          </cell>
          <cell r="I1484" t="str">
            <v>Dual 15" subwoofer system, 2275H driver, 75mm (3 in) voice coil, 4-ohm nominal impedance.</v>
          </cell>
          <cell r="J1484">
            <v>3250</v>
          </cell>
          <cell r="K1484">
            <v>3250</v>
          </cell>
          <cell r="L1484">
            <v>1625</v>
          </cell>
          <cell r="P1484">
            <v>691991014789</v>
          </cell>
          <cell r="R1484">
            <v>132</v>
          </cell>
          <cell r="S1484">
            <v>34</v>
          </cell>
          <cell r="T1484">
            <v>34</v>
          </cell>
          <cell r="U1484">
            <v>28</v>
          </cell>
          <cell r="V1484" t="str">
            <v>MX</v>
          </cell>
          <cell r="W1484" t="str">
            <v>Compliant</v>
          </cell>
          <cell r="Y1484">
            <v>570</v>
          </cell>
        </row>
        <row r="1485">
          <cell r="A1485" t="str">
            <v>PD525S - WH</v>
          </cell>
          <cell r="B1485" t="str">
            <v>JBL</v>
          </cell>
          <cell r="C1485" t="str">
            <v>PD Series</v>
          </cell>
          <cell r="D1485" t="str">
            <v>PD525S - WH</v>
          </cell>
          <cell r="H1485" t="str">
            <v>Dual 15" LF</v>
          </cell>
          <cell r="I1485" t="str">
            <v>Dual 15" subwoofer system, 2275H driver, 75mm (3 in) voice coil, 4-ohm nominal impedance.</v>
          </cell>
          <cell r="V1485" t="str">
            <v>MX</v>
          </cell>
          <cell r="W1485" t="str">
            <v>Compliant</v>
          </cell>
          <cell r="Y1485">
            <v>571</v>
          </cell>
        </row>
        <row r="1486">
          <cell r="A1486" t="str">
            <v>PD525S-WRC</v>
          </cell>
          <cell r="B1486" t="str">
            <v>JBL</v>
          </cell>
          <cell r="C1486" t="str">
            <v>Custom Shop Item</v>
          </cell>
          <cell r="D1486" t="str">
            <v>PD525S-WRC</v>
          </cell>
          <cell r="E1486" t="str">
            <v>JBL051</v>
          </cell>
          <cell r="F1486" t="str">
            <v>YES</v>
          </cell>
          <cell r="H1486" t="str">
            <v>Dual 15" Subwoofer</v>
          </cell>
          <cell r="I1486" t="str">
            <v>Dual 15" 2275H Differential Driver® with dual 75mm (3 in) voice coils and dual magnetic gap subwoofer system. With Weather Protection Treatment.8-10 weeks ship time for orders of 1-10, larger needs to be reviewed</v>
          </cell>
          <cell r="J1486" t="str">
            <v>Please email CustomAudio@harman.com for quote</v>
          </cell>
          <cell r="K1486" t="str">
            <v>Please email CustomAudio@harman.com for quote</v>
          </cell>
          <cell r="L1486" t="str">
            <v>Please email CustomAudio@harman.com for quote</v>
          </cell>
          <cell r="P1486">
            <v>691991031984</v>
          </cell>
          <cell r="R1486">
            <v>171</v>
          </cell>
          <cell r="S1486">
            <v>33</v>
          </cell>
          <cell r="T1486">
            <v>34</v>
          </cell>
          <cell r="U1486">
            <v>27</v>
          </cell>
          <cell r="V1486" t="str">
            <v>MX</v>
          </cell>
          <cell r="W1486" t="str">
            <v>Compliant</v>
          </cell>
          <cell r="Y1486">
            <v>572</v>
          </cell>
        </row>
        <row r="1487">
          <cell r="A1487" t="str">
            <v>PD525S-WRX</v>
          </cell>
          <cell r="B1487" t="str">
            <v>JBL</v>
          </cell>
          <cell r="C1487" t="str">
            <v>Custom Shop Item</v>
          </cell>
          <cell r="D1487" t="str">
            <v>PD525S-WRX</v>
          </cell>
          <cell r="E1487" t="str">
            <v>JBL050</v>
          </cell>
          <cell r="F1487" t="str">
            <v>YES</v>
          </cell>
          <cell r="H1487" t="str">
            <v>Dual 15" Subwoofer</v>
          </cell>
          <cell r="I1487" t="str">
            <v>Dual 15" 2275H Differential Driver® with dual 75mm (3 in) voice coils and dual magnetic gap subwoofer system. With Extreme Weather Protection Treatment.</v>
          </cell>
          <cell r="J1487" t="str">
            <v>Please email CustomAudio@harman.com for quote</v>
          </cell>
          <cell r="K1487" t="str">
            <v>Please email CustomAudio@harman.com for quote</v>
          </cell>
          <cell r="L1487" t="str">
            <v>Please email CustomAudio@harman.com for quote</v>
          </cell>
          <cell r="P1487">
            <v>691991039188</v>
          </cell>
          <cell r="R1487">
            <v>167</v>
          </cell>
          <cell r="S1487">
            <v>33.5</v>
          </cell>
          <cell r="T1487">
            <v>34</v>
          </cell>
          <cell r="U1487">
            <v>27</v>
          </cell>
          <cell r="V1487" t="str">
            <v>MX</v>
          </cell>
          <cell r="W1487" t="str">
            <v>Compliant</v>
          </cell>
          <cell r="Y1487">
            <v>573</v>
          </cell>
        </row>
        <row r="1488">
          <cell r="A1488" t="str">
            <v>PD544</v>
          </cell>
          <cell r="B1488" t="str">
            <v>JBL</v>
          </cell>
          <cell r="C1488" t="str">
            <v>PD Series</v>
          </cell>
          <cell r="D1488" t="str">
            <v>PD544</v>
          </cell>
          <cell r="E1488" t="str">
            <v>JBL050</v>
          </cell>
          <cell r="H1488" t="str">
            <v>15" 2-way full-range, 40 X 40</v>
          </cell>
          <cell r="I1488" t="str">
            <v xml:space="preserve">15" Horn-Loaded 2-way full-range system, 40? x 40? coverage pattern with 2432H 38mm (1.5 in) exit, 
75mm (3 in) voice coil and 2031H 15" low-frequency driver with 75mm (3 in) voice coil, 8 ohm nominal system impedance.
</v>
          </cell>
          <cell r="J1488">
            <v>4550</v>
          </cell>
          <cell r="K1488">
            <v>4550</v>
          </cell>
          <cell r="L1488">
            <v>2275</v>
          </cell>
          <cell r="P1488">
            <v>691991014796</v>
          </cell>
          <cell r="R1488">
            <v>162</v>
          </cell>
          <cell r="S1488">
            <v>33.5</v>
          </cell>
          <cell r="T1488">
            <v>34</v>
          </cell>
          <cell r="U1488">
            <v>27.25</v>
          </cell>
          <cell r="V1488" t="str">
            <v>MX</v>
          </cell>
          <cell r="W1488" t="str">
            <v>Compliant</v>
          </cell>
          <cell r="Y1488">
            <v>574</v>
          </cell>
        </row>
        <row r="1489">
          <cell r="A1489" t="str">
            <v>PD544 - WH</v>
          </cell>
          <cell r="B1489" t="str">
            <v>JBL</v>
          </cell>
          <cell r="C1489" t="str">
            <v>PD Series</v>
          </cell>
          <cell r="D1489" t="str">
            <v>PD544 - WH</v>
          </cell>
          <cell r="H1489" t="str">
            <v>15" 2-way full-range, 40 X 40</v>
          </cell>
          <cell r="I1489" t="str">
            <v xml:space="preserve">15" Horn-Loaded 2-way full-range system, 40? x 40? coverage pattern with 2432H 38mm (1.5 in) exit, 
75mm (3 in) voice coil and 2031H 15" low-frequency driver with 75mm (3 in) voice coil, 8 ohm nominal system impedance. *NEW*
</v>
          </cell>
          <cell r="V1489" t="str">
            <v>MX</v>
          </cell>
          <cell r="W1489" t="str">
            <v>Compliant</v>
          </cell>
          <cell r="Y1489">
            <v>575</v>
          </cell>
        </row>
        <row r="1490">
          <cell r="A1490" t="str">
            <v>PD544-WRC</v>
          </cell>
          <cell r="B1490" t="str">
            <v>JBL</v>
          </cell>
          <cell r="C1490" t="str">
            <v>Custom Shop Item</v>
          </cell>
          <cell r="D1490" t="str">
            <v>PD544-WRC</v>
          </cell>
          <cell r="F1490" t="str">
            <v>YES</v>
          </cell>
          <cell r="H1490" t="str">
            <v>15" Horn-loaded 2-way full-range loudspeaker</v>
          </cell>
          <cell r="I1490" t="str">
            <v>15" Horn-loaded 2-way full-range loudspeaker system, 40? x 40? coverage pattern with 2432H 38mm (1.5 in) exit, 75mm (3 in) voice coil HF driver and 2031H 75mm (3 in) voice coil LF driver. With Weather Protection Treatment.8-10 weeks ship time for orders of 1-10, larger needs to be reviewed</v>
          </cell>
          <cell r="J1490" t="str">
            <v>Please email CustomAudio@harman.com for quote</v>
          </cell>
          <cell r="K1490" t="str">
            <v>Please email CustomAudio@harman.com for quote</v>
          </cell>
          <cell r="L1490" t="str">
            <v>Please email CustomAudio@harman.com for quote</v>
          </cell>
          <cell r="P1490">
            <v>691991014802</v>
          </cell>
          <cell r="V1490" t="str">
            <v>MX</v>
          </cell>
          <cell r="W1490" t="str">
            <v>Compliant</v>
          </cell>
          <cell r="Y1490">
            <v>576</v>
          </cell>
        </row>
        <row r="1491">
          <cell r="A1491" t="str">
            <v>PD544-WRX</v>
          </cell>
          <cell r="B1491" t="str">
            <v>JBL</v>
          </cell>
          <cell r="C1491" t="str">
            <v>Custom Shop Item</v>
          </cell>
          <cell r="D1491" t="str">
            <v>PD544-WRX</v>
          </cell>
          <cell r="E1491" t="str">
            <v>JBL050</v>
          </cell>
          <cell r="F1491" t="str">
            <v>YES</v>
          </cell>
          <cell r="H1491" t="str">
            <v>15" Horn-loaded 2-way full-range loudspeaker</v>
          </cell>
          <cell r="I1491" t="str">
            <v>15" Horn-loaded 2-way full-range loudspeaker system, 40? x 40? coverage pattern with 2432H 38mm (1.5 in) exit, 75mm (3 in) voice coil HF driver and 2031H 75mm (3 in) voice coil LF driver. With Extreme Weather Protection Treatment.</v>
          </cell>
          <cell r="J1491" t="str">
            <v>Please email CustomAudio@harman.com for quote</v>
          </cell>
          <cell r="K1491" t="str">
            <v>Please email CustomAudio@harman.com for quote</v>
          </cell>
          <cell r="L1491" t="str">
            <v>Please email CustomAudio@harman.com for quote</v>
          </cell>
          <cell r="P1491">
            <v>691991014819</v>
          </cell>
          <cell r="R1491">
            <v>181</v>
          </cell>
          <cell r="S1491">
            <v>33</v>
          </cell>
          <cell r="T1491">
            <v>34</v>
          </cell>
          <cell r="U1491">
            <v>27</v>
          </cell>
          <cell r="V1491" t="str">
            <v>MX</v>
          </cell>
          <cell r="W1491" t="str">
            <v>Compliant</v>
          </cell>
          <cell r="Y1491">
            <v>577</v>
          </cell>
        </row>
        <row r="1492">
          <cell r="A1492" t="str">
            <v>PD564</v>
          </cell>
          <cell r="B1492" t="str">
            <v>JBL</v>
          </cell>
          <cell r="C1492" t="str">
            <v>PD Series</v>
          </cell>
          <cell r="D1492" t="str">
            <v>PD564</v>
          </cell>
          <cell r="E1492" t="str">
            <v>JBL050</v>
          </cell>
          <cell r="H1492" t="str">
            <v>15" 2-way full-range, 60 X 40</v>
          </cell>
          <cell r="I1492" t="str">
            <v xml:space="preserve">15" Horn-Loaded 2-way full-range system, rotatable 
60? x 40? coverage pattern with 2432H 38mm (1.5 in) exit, 75mm (3 in) voice coil and 2031H 15" low-frequency driver with 75mm (3 in) voice coil, 8 ohm nominal system impedance.
</v>
          </cell>
          <cell r="J1492">
            <v>4550</v>
          </cell>
          <cell r="K1492">
            <v>4550</v>
          </cell>
          <cell r="L1492">
            <v>2275</v>
          </cell>
          <cell r="P1492">
            <v>691991014826</v>
          </cell>
          <cell r="R1492">
            <v>154</v>
          </cell>
          <cell r="S1492">
            <v>33</v>
          </cell>
          <cell r="T1492">
            <v>33</v>
          </cell>
          <cell r="U1492">
            <v>26</v>
          </cell>
          <cell r="V1492" t="str">
            <v>MX</v>
          </cell>
          <cell r="W1492" t="str">
            <v>Compliant</v>
          </cell>
          <cell r="Y1492">
            <v>578</v>
          </cell>
        </row>
        <row r="1493">
          <cell r="A1493" t="str">
            <v>PD564 - WH</v>
          </cell>
          <cell r="B1493" t="str">
            <v>JBL</v>
          </cell>
          <cell r="C1493" t="str">
            <v>PD Series</v>
          </cell>
          <cell r="D1493" t="str">
            <v>PD564 - WH</v>
          </cell>
          <cell r="H1493" t="str">
            <v>15" 2-way full-range, 60 X 40</v>
          </cell>
          <cell r="I1493" t="str">
            <v xml:space="preserve">15" Horn-Loaded 2-way full-range system, rotatable 
60? x 40? coverage pattern with 2432H 38mm (1.5 in) exit, 75mm (3 in) voice coil and 2031H 15" low-frequency driver with 75mm (3 in) voice coil, 8 ohm nominal system impedance. *NEW*
</v>
          </cell>
          <cell r="V1493" t="str">
            <v>MX</v>
          </cell>
          <cell r="W1493" t="str">
            <v>Compliant</v>
          </cell>
          <cell r="Y1493">
            <v>579</v>
          </cell>
        </row>
        <row r="1494">
          <cell r="A1494" t="str">
            <v>PD564-WRC</v>
          </cell>
          <cell r="B1494" t="str">
            <v>JBL</v>
          </cell>
          <cell r="C1494" t="str">
            <v>Custom Shop Item</v>
          </cell>
          <cell r="D1494" t="str">
            <v>PD564-WRC</v>
          </cell>
          <cell r="E1494" t="str">
            <v>JBL051</v>
          </cell>
          <cell r="F1494" t="str">
            <v>YES</v>
          </cell>
          <cell r="H1494" t="str">
            <v>15" Horn-loaded 2-way full-range loudspeaker</v>
          </cell>
          <cell r="I1494" t="str">
            <v>15" Horn-loaded 2-way full-range loudspeaker 2-way system, 60? x 40? coverage pattern with 2432H 38mm (1.5 in) exit, 75mm (3 in) voice coil HF driver and 2031H 75mm (3 in) voice coil LF driver. With Weather Protection Treatment.8-10 weeks ship time for orders of 1-10, larger needs to be reviewed</v>
          </cell>
          <cell r="J1494" t="str">
            <v>Please email CustomAudio@harman.com for quote</v>
          </cell>
          <cell r="K1494" t="str">
            <v>Please email CustomAudio@harman.com for quote</v>
          </cell>
          <cell r="L1494" t="str">
            <v>Please email CustomAudio@harman.com for quote</v>
          </cell>
          <cell r="P1494">
            <v>691991014833</v>
          </cell>
          <cell r="R1494">
            <v>176</v>
          </cell>
          <cell r="S1494">
            <v>34</v>
          </cell>
          <cell r="T1494">
            <v>34</v>
          </cell>
          <cell r="U1494">
            <v>27</v>
          </cell>
          <cell r="V1494" t="str">
            <v>MX</v>
          </cell>
          <cell r="W1494" t="str">
            <v>Compliant</v>
          </cell>
          <cell r="Y1494">
            <v>580</v>
          </cell>
        </row>
        <row r="1495">
          <cell r="A1495" t="str">
            <v>PD564-WRX</v>
          </cell>
          <cell r="B1495" t="str">
            <v>JBL</v>
          </cell>
          <cell r="C1495" t="str">
            <v>Custom Shop Item</v>
          </cell>
          <cell r="D1495" t="str">
            <v>PD564-WRX</v>
          </cell>
          <cell r="E1495" t="str">
            <v>JBL050</v>
          </cell>
          <cell r="F1495" t="str">
            <v>YES</v>
          </cell>
          <cell r="H1495" t="str">
            <v>15" Horn-loaded 2-way full-range loudspeaker</v>
          </cell>
          <cell r="I1495" t="str">
            <v>15" Horn-loaded 2-way full-range loudspeaker 2-way system, 60? x 40? coverage pattern with 2432H 38mm (1.5 in) exit, 75mm (3 in) voice coil HF driver and 2031H 75mm (3 in) voice coil LF driver. With Extreme Weather Protection Treatment.</v>
          </cell>
          <cell r="J1495" t="str">
            <v>Please email CustomAudio@harman.com for quote</v>
          </cell>
          <cell r="K1495" t="str">
            <v>Please email CustomAudio@harman.com for quote</v>
          </cell>
          <cell r="L1495" t="str">
            <v>Please email CustomAudio@harman.com for quote</v>
          </cell>
          <cell r="P1495">
            <v>691991014840</v>
          </cell>
          <cell r="R1495">
            <v>173</v>
          </cell>
          <cell r="S1495">
            <v>34</v>
          </cell>
          <cell r="T1495">
            <v>34</v>
          </cell>
          <cell r="U1495">
            <v>27.5</v>
          </cell>
          <cell r="V1495" t="str">
            <v>MX</v>
          </cell>
          <cell r="W1495" t="str">
            <v>Compliant</v>
          </cell>
          <cell r="Y1495">
            <v>581</v>
          </cell>
        </row>
        <row r="1496">
          <cell r="A1496" t="str">
            <v>PD566 - WH</v>
          </cell>
          <cell r="B1496" t="str">
            <v>JBL</v>
          </cell>
          <cell r="C1496" t="str">
            <v>PD Series</v>
          </cell>
          <cell r="D1496" t="str">
            <v>PD566 - WH</v>
          </cell>
          <cell r="H1496" t="str">
            <v>15" 2-way full-range, 60 X 60</v>
          </cell>
          <cell r="I1496" t="str">
            <v xml:space="preserve">15" Horn-Loaded 2-way full-range system, 60? x 60? coverage pattern with 2432H 38mm (1.5 in) exit, 
75mm (3 in) voice coil and 2031H 15" low-frequency driver with 75mm (3 in) voice coil, 8 ohm nominal system impedance. *NEW*
</v>
          </cell>
          <cell r="V1496" t="str">
            <v>MX</v>
          </cell>
          <cell r="W1496" t="str">
            <v>Compliant</v>
          </cell>
          <cell r="Y1496">
            <v>582</v>
          </cell>
        </row>
        <row r="1497">
          <cell r="A1497" t="str">
            <v>PD566-WRC</v>
          </cell>
          <cell r="B1497" t="str">
            <v>JBL</v>
          </cell>
          <cell r="C1497" t="str">
            <v>Custom Shop Item</v>
          </cell>
          <cell r="D1497" t="str">
            <v>PD566-WRC</v>
          </cell>
          <cell r="F1497" t="str">
            <v>YES</v>
          </cell>
          <cell r="H1497" t="str">
            <v>15" Horn-loaded 2-way full-range loudspeaker</v>
          </cell>
          <cell r="I1497" t="str">
            <v>15" Horn-loaded 2-way full-range loudspeaker2-way system, 60? x 60? coverage pattern with 2432H 38mm (1.5 in) exit, 75mm (3 in) voice coil HF driver and 2031H 75mm (3 in) voice coil LF driver. With Extreme Weather Protection Treatment.</v>
          </cell>
          <cell r="J1497" t="str">
            <v>Please email CustomAudio@harman.com for quote</v>
          </cell>
          <cell r="K1497" t="str">
            <v>Please email CustomAudio@harman.com for quote</v>
          </cell>
          <cell r="L1497" t="str">
            <v>Please email CustomAudio@harman.com for quote</v>
          </cell>
          <cell r="R1497">
            <v>172</v>
          </cell>
          <cell r="S1497">
            <v>33.5</v>
          </cell>
          <cell r="T1497">
            <v>34</v>
          </cell>
          <cell r="U1497">
            <v>27</v>
          </cell>
          <cell r="V1497" t="str">
            <v>MX</v>
          </cell>
          <cell r="W1497" t="str">
            <v>Compliant</v>
          </cell>
          <cell r="Y1497">
            <v>583</v>
          </cell>
        </row>
        <row r="1498">
          <cell r="A1498" t="str">
            <v>PD566-WRX</v>
          </cell>
          <cell r="B1498" t="str">
            <v>JBL</v>
          </cell>
          <cell r="C1498" t="str">
            <v>Custom Shop Item</v>
          </cell>
          <cell r="D1498" t="str">
            <v>PD566-WRX</v>
          </cell>
          <cell r="E1498" t="str">
            <v>JBL050</v>
          </cell>
          <cell r="F1498" t="str">
            <v>YES</v>
          </cell>
          <cell r="H1498" t="str">
            <v>15" Horn-loaded 2-way full-range loudspeaker</v>
          </cell>
          <cell r="I1498" t="str">
            <v>15" Horn-loaded 2-way full-range loudspeaker2-way system, 60? x 60? coverage pattern with 2432H 38mm (1.5 in) exit, 75mm (3 in) voice coil HF driver and 2031H 75mm (3 in) voice coil LF driver. With Extreme Weather Protection Treatment.</v>
          </cell>
          <cell r="J1498" t="str">
            <v>Please email CustomAudio@harman.com for quote</v>
          </cell>
          <cell r="K1498" t="str">
            <v>Please email CustomAudio@harman.com for quote</v>
          </cell>
          <cell r="L1498" t="str">
            <v>Please email CustomAudio@harman.com for quote</v>
          </cell>
          <cell r="P1498">
            <v>691991014864</v>
          </cell>
          <cell r="R1498">
            <v>60</v>
          </cell>
          <cell r="S1498">
            <v>34</v>
          </cell>
          <cell r="T1498">
            <v>34</v>
          </cell>
          <cell r="U1498">
            <v>34</v>
          </cell>
          <cell r="V1498" t="str">
            <v>MX</v>
          </cell>
          <cell r="W1498" t="str">
            <v>Compliant</v>
          </cell>
          <cell r="Y1498">
            <v>584</v>
          </cell>
        </row>
        <row r="1499">
          <cell r="A1499" t="str">
            <v>PD595</v>
          </cell>
          <cell r="B1499" t="str">
            <v>JBL</v>
          </cell>
          <cell r="C1499" t="str">
            <v>PD Series</v>
          </cell>
          <cell r="D1499" t="str">
            <v>PD595</v>
          </cell>
          <cell r="E1499" t="str">
            <v>JBL050</v>
          </cell>
          <cell r="H1499" t="str">
            <v>15" 2-way full-range, 90 X 50</v>
          </cell>
          <cell r="I1499" t="str">
            <v xml:space="preserve">15" Horn-Loaded 2-way full-range system, rotatable 
90? x 50? coverage pattern with 2432H 38mm (1.5 in) exit, 75mm (3 in) voice coil and 2031H 15" low-frequency driver with 75mm (3 in) voice coil, 8 ohm nominal system impedance.
</v>
          </cell>
          <cell r="J1499">
            <v>4550</v>
          </cell>
          <cell r="K1499">
            <v>4550</v>
          </cell>
          <cell r="L1499">
            <v>2275</v>
          </cell>
          <cell r="P1499">
            <v>691991014871</v>
          </cell>
          <cell r="R1499">
            <v>157</v>
          </cell>
          <cell r="S1499">
            <v>34</v>
          </cell>
          <cell r="T1499">
            <v>34</v>
          </cell>
          <cell r="U1499">
            <v>27</v>
          </cell>
          <cell r="V1499" t="str">
            <v>MX</v>
          </cell>
          <cell r="W1499" t="str">
            <v>Compliant</v>
          </cell>
          <cell r="Y1499">
            <v>585</v>
          </cell>
        </row>
        <row r="1500">
          <cell r="A1500" t="str">
            <v>PD595 -WH</v>
          </cell>
          <cell r="B1500" t="str">
            <v>JBL</v>
          </cell>
          <cell r="C1500" t="str">
            <v>PD Series</v>
          </cell>
          <cell r="D1500" t="str">
            <v>PD595 -WH</v>
          </cell>
          <cell r="H1500" t="str">
            <v>15" 2-way full-range, 90 X 50</v>
          </cell>
          <cell r="I1500" t="str">
            <v xml:space="preserve">15" Horn-Loaded 2-way full-range system, rotatable 
90? x 50? coverage pattern with 2432H 38mm (1.5 in) exit, 75mm (3 in) voice coil and 2031H 15" low-frequency driver with 75mm (3 in) voice coil, 8 ohm nominal system impedance.
</v>
          </cell>
          <cell r="V1500" t="str">
            <v>MX</v>
          </cell>
          <cell r="W1500" t="str">
            <v>Compliant</v>
          </cell>
          <cell r="Y1500">
            <v>586</v>
          </cell>
        </row>
        <row r="1501">
          <cell r="A1501" t="str">
            <v>PD595-WRC</v>
          </cell>
          <cell r="B1501" t="str">
            <v>JBL</v>
          </cell>
          <cell r="C1501" t="str">
            <v>Custom Shop Item</v>
          </cell>
          <cell r="D1501" t="str">
            <v>PD595-WRC</v>
          </cell>
          <cell r="E1501" t="str">
            <v>JBL051</v>
          </cell>
          <cell r="F1501" t="str">
            <v>YES</v>
          </cell>
          <cell r="H1501" t="str">
            <v>15" Horn-loaded 2-way full-range loudspeaker</v>
          </cell>
          <cell r="I1501" t="str">
            <v>15" Horn-loaded 2-way full-range loudspeaker 2-way system, 90? x 50? coverage pattern with 2432H 38mm (1.5 in) exit, 75mm (3 in) voice coil HF driver and 2031H 75mm (3 in) voice coil LF driver. With Weather Protection Treatment.8-10 weeks ship time for orders of 1-10, larger needs to be reviewed</v>
          </cell>
          <cell r="J1501" t="str">
            <v>Please email CustomAudio@harman.com for quote</v>
          </cell>
          <cell r="K1501" t="str">
            <v>Please email CustomAudio@harman.com for quote</v>
          </cell>
          <cell r="L1501" t="str">
            <v>Please email CustomAudio@harman.com for quote</v>
          </cell>
          <cell r="P1501">
            <v>691991014888</v>
          </cell>
          <cell r="R1501">
            <v>176</v>
          </cell>
          <cell r="S1501">
            <v>34</v>
          </cell>
          <cell r="T1501">
            <v>34</v>
          </cell>
          <cell r="U1501">
            <v>27</v>
          </cell>
          <cell r="V1501" t="str">
            <v>MX</v>
          </cell>
          <cell r="W1501" t="str">
            <v>Compliant</v>
          </cell>
          <cell r="Y1501">
            <v>587</v>
          </cell>
        </row>
        <row r="1502">
          <cell r="A1502" t="str">
            <v>PD595-WRX</v>
          </cell>
          <cell r="B1502" t="str">
            <v>JBL</v>
          </cell>
          <cell r="C1502" t="str">
            <v>Custom Shop Item</v>
          </cell>
          <cell r="D1502" t="str">
            <v>PD595-WRX</v>
          </cell>
          <cell r="E1502" t="str">
            <v>JBL050</v>
          </cell>
          <cell r="F1502" t="str">
            <v>YES</v>
          </cell>
          <cell r="H1502" t="str">
            <v>15" Horn-loaded 2-way full-range loudspeaker</v>
          </cell>
          <cell r="I1502" t="str">
            <v>15" Horn-loaded 2-way full-range loudspeaker 2-way system, 90? x 50? coverage pattern with 2432H 38mm (1.5 in) exit, 75mm (3 in) voice coil HF driver and 2031H 75mm (3 in) voice coil LF driver. With Extreme Weather Protection Treatment.</v>
          </cell>
          <cell r="J1502" t="str">
            <v>Please email CustomAudio@harman.com for quote</v>
          </cell>
          <cell r="K1502" t="str">
            <v>Please email CustomAudio@harman.com for quote</v>
          </cell>
          <cell r="L1502" t="str">
            <v>Please email CustomAudio@harman.com for quote</v>
          </cell>
          <cell r="P1502">
            <v>691991014895</v>
          </cell>
          <cell r="R1502">
            <v>197</v>
          </cell>
          <cell r="S1502">
            <v>33.5</v>
          </cell>
          <cell r="T1502">
            <v>33.5</v>
          </cell>
          <cell r="U1502">
            <v>27</v>
          </cell>
          <cell r="V1502" t="str">
            <v>MX</v>
          </cell>
          <cell r="W1502" t="str">
            <v>Compliant</v>
          </cell>
          <cell r="Y1502">
            <v>588</v>
          </cell>
        </row>
        <row r="1503">
          <cell r="A1503" t="str">
            <v>PD743-WH</v>
          </cell>
          <cell r="B1503" t="str">
            <v>JBL</v>
          </cell>
          <cell r="C1503" t="str">
            <v>Custom Shop Item</v>
          </cell>
          <cell r="D1503" t="str">
            <v>PD743-WH</v>
          </cell>
          <cell r="F1503" t="str">
            <v>YES</v>
          </cell>
          <cell r="H1503" t="str">
            <v>HIGH OUTPUT COAX 40 X 30 (Weather Protection Treatment)</v>
          </cell>
          <cell r="I1503"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V1503" t="str">
            <v>MX</v>
          </cell>
          <cell r="W1503" t="str">
            <v>Compliant</v>
          </cell>
          <cell r="Y1503">
            <v>589</v>
          </cell>
        </row>
        <row r="1504">
          <cell r="A1504" t="str">
            <v>PD743i-WRC</v>
          </cell>
          <cell r="B1504" t="str">
            <v>JBL</v>
          </cell>
          <cell r="C1504" t="str">
            <v>Custom Shop Item</v>
          </cell>
          <cell r="D1504" t="str">
            <v>PD743i-WRC</v>
          </cell>
          <cell r="E1504" t="str">
            <v>JBL050</v>
          </cell>
          <cell r="F1504" t="str">
            <v>YES</v>
          </cell>
          <cell r="J1504" t="str">
            <v>Please email CustomAudio@harman.com for quote</v>
          </cell>
          <cell r="K1504" t="str">
            <v>Please email CustomAudio@harman.com for quote</v>
          </cell>
          <cell r="L1504" t="str">
            <v>Please email CustomAudio@harman.com for quote</v>
          </cell>
          <cell r="V1504" t="str">
            <v>CN</v>
          </cell>
          <cell r="Y1504">
            <v>590</v>
          </cell>
        </row>
        <row r="1505">
          <cell r="A1505" t="str">
            <v>PD743i-WRX</v>
          </cell>
          <cell r="B1505" t="str">
            <v>JBL</v>
          </cell>
          <cell r="C1505" t="str">
            <v>Custom Shop Item</v>
          </cell>
          <cell r="D1505" t="str">
            <v>PD743i-WRX</v>
          </cell>
          <cell r="F1505" t="str">
            <v>YES</v>
          </cell>
          <cell r="J1505" t="str">
            <v>Please email CustomAudio@harman.com for quote</v>
          </cell>
          <cell r="K1505" t="str">
            <v>Please email CustomAudio@harman.com for quote</v>
          </cell>
          <cell r="L1505" t="str">
            <v>Please email CustomAudio@harman.com for quote</v>
          </cell>
          <cell r="V1505" t="str">
            <v>MX</v>
          </cell>
          <cell r="Y1505">
            <v>591</v>
          </cell>
        </row>
        <row r="1506">
          <cell r="A1506" t="str">
            <v>PD743i-215-WRX</v>
          </cell>
          <cell r="B1506" t="str">
            <v>JBL</v>
          </cell>
          <cell r="C1506" t="str">
            <v>Custom Shop Item</v>
          </cell>
          <cell r="D1506" t="str">
            <v>PD743i-215-WRX</v>
          </cell>
          <cell r="F1506" t="str">
            <v>YES</v>
          </cell>
          <cell r="H1506" t="str">
            <v>HIGH OUTPUT COAX 40 X 30 (Extreme Weather Protection Treatment)</v>
          </cell>
          <cell r="I1506"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Extreme Weather Protection Treatment. Refer to WEATHER RESISTANT Configurations for AE, PD &amp; VLA Series document for details regarding WRC/WRX models. Standard color is GRAY. Available in Black (-BK) &amp; White (-WH).</v>
          </cell>
          <cell r="J1506" t="str">
            <v>Please email CustomAudio@harman.com for quote</v>
          </cell>
          <cell r="K1506" t="str">
            <v>Please email CustomAudio@harman.com for quote</v>
          </cell>
          <cell r="L1506" t="str">
            <v>Please email CustomAudio@harman.com for quote</v>
          </cell>
          <cell r="V1506" t="str">
            <v>MX</v>
          </cell>
          <cell r="W1506" t="str">
            <v>Compliant</v>
          </cell>
          <cell r="Y1506">
            <v>592</v>
          </cell>
        </row>
        <row r="1507">
          <cell r="A1507" t="str">
            <v>PD743i-215-WRC</v>
          </cell>
          <cell r="B1507" t="str">
            <v>JBL</v>
          </cell>
          <cell r="C1507" t="str">
            <v>Custom Shop Item</v>
          </cell>
          <cell r="D1507" t="str">
            <v>PD743i-215-WRC</v>
          </cell>
          <cell r="F1507" t="str">
            <v>YES</v>
          </cell>
          <cell r="J1507" t="str">
            <v>Please email CustomAudio@harman.com for quote</v>
          </cell>
          <cell r="K1507" t="str">
            <v>Please email CustomAudio@harman.com for quote</v>
          </cell>
          <cell r="L1507" t="str">
            <v>Please email CustomAudio@harman.com for quote</v>
          </cell>
          <cell r="Q1507">
            <v>0</v>
          </cell>
          <cell r="U1507" t="str">
            <v>MX</v>
          </cell>
          <cell r="V1507" t="str">
            <v>MX</v>
          </cell>
          <cell r="Y1507">
            <v>593</v>
          </cell>
        </row>
        <row r="1508">
          <cell r="A1508" t="str">
            <v>PD764-WH</v>
          </cell>
          <cell r="B1508" t="str">
            <v>JBL</v>
          </cell>
          <cell r="C1508" t="str">
            <v>Custom Shop Item</v>
          </cell>
          <cell r="D1508" t="str">
            <v>PD764-WH</v>
          </cell>
          <cell r="F1508" t="str">
            <v>YES</v>
          </cell>
          <cell r="H1508" t="str">
            <v>HIGH OUTPUT COAX 60 X 40 (Weather Protection Treatment)</v>
          </cell>
          <cell r="I1508" t="str">
            <v>Precision Directivity™ Mid/High Frequency Coaxial with 40 x 30 Dispersion.  Dual large format 2430H HF drivers with IFS™ Interference Free Summation, dual 2250J very high output 8" MF Drivers, well controlled dispersion to below 400 Hz, ten M10 integrated suspension points.  150 Hz to 16 kHz frequency range.  700 W MF, 150 W HF continuous power capability.  Max SPL capability of 139 dB continuous, 145 peak.  Compact 991 H x 991  W x 1146 D mm (39 x 39 x 45.1 in), 111.4 kg (245 lb).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V1508" t="str">
            <v>MX</v>
          </cell>
          <cell r="W1508" t="str">
            <v>Compliant</v>
          </cell>
          <cell r="Y1508">
            <v>594</v>
          </cell>
        </row>
        <row r="1509">
          <cell r="A1509" t="str">
            <v>PD764i-WRC</v>
          </cell>
          <cell r="B1509" t="str">
            <v>JBL</v>
          </cell>
          <cell r="C1509" t="str">
            <v>Custom Shop Item</v>
          </cell>
          <cell r="D1509" t="str">
            <v>PD764i-WRC</v>
          </cell>
          <cell r="F1509" t="str">
            <v>YES</v>
          </cell>
          <cell r="J1509" t="str">
            <v>Please email CustomAudio@harman.com for quote</v>
          </cell>
          <cell r="K1509" t="str">
            <v>Please email CustomAudio@harman.com for quote</v>
          </cell>
          <cell r="L1509" t="str">
            <v>Please email CustomAudio@harman.com for quote</v>
          </cell>
          <cell r="V1509" t="str">
            <v>MX</v>
          </cell>
          <cell r="Y1509">
            <v>595</v>
          </cell>
        </row>
        <row r="1510">
          <cell r="A1510" t="str">
            <v>PD764i-WRX</v>
          </cell>
          <cell r="B1510" t="str">
            <v>JBL</v>
          </cell>
          <cell r="C1510" t="str">
            <v>Custom Shop Item</v>
          </cell>
          <cell r="D1510" t="str">
            <v>PD764i-WRX</v>
          </cell>
          <cell r="F1510" t="str">
            <v>YES</v>
          </cell>
          <cell r="J1510" t="str">
            <v>Please email CustomAudio@harman.com for quote</v>
          </cell>
          <cell r="K1510" t="str">
            <v>Please email CustomAudio@harman.com for quote</v>
          </cell>
          <cell r="L1510" t="str">
            <v>Please email CustomAudio@harman.com for quote</v>
          </cell>
          <cell r="V1510" t="str">
            <v>MX</v>
          </cell>
          <cell r="Y1510">
            <v>596</v>
          </cell>
        </row>
        <row r="1511">
          <cell r="A1511" t="str">
            <v>PD764i-215-WRC</v>
          </cell>
          <cell r="B1511" t="str">
            <v>JBL</v>
          </cell>
          <cell r="C1511" t="str">
            <v>Custom Shop Item</v>
          </cell>
          <cell r="D1511" t="str">
            <v>PD764i-215-WRC</v>
          </cell>
          <cell r="F1511" t="str">
            <v>YES</v>
          </cell>
          <cell r="J1511" t="str">
            <v>Please email CustomAudio@harman.com for quote</v>
          </cell>
          <cell r="K1511" t="str">
            <v>Please email CustomAudio@harman.com for quote</v>
          </cell>
          <cell r="L1511" t="str">
            <v>Please email CustomAudio@harman.com for quote</v>
          </cell>
          <cell r="V1511" t="str">
            <v>MX</v>
          </cell>
          <cell r="Y1511">
            <v>597</v>
          </cell>
        </row>
        <row r="1512">
          <cell r="A1512" t="str">
            <v>PD764i-215-WRX</v>
          </cell>
          <cell r="B1512" t="str">
            <v>JBL</v>
          </cell>
          <cell r="C1512" t="str">
            <v>Custom Shop Item</v>
          </cell>
          <cell r="D1512" t="str">
            <v>PD764i-215-WRX</v>
          </cell>
          <cell r="F1512" t="str">
            <v>YES</v>
          </cell>
          <cell r="J1512" t="str">
            <v>Please email CustomAudio@harman.com for quote</v>
          </cell>
          <cell r="K1512" t="str">
            <v>Please email CustomAudio@harman.com for quote</v>
          </cell>
          <cell r="L1512" t="str">
            <v>Please email CustomAudio@harman.com for quote</v>
          </cell>
          <cell r="V1512" t="str">
            <v>MX</v>
          </cell>
          <cell r="Y1512">
            <v>598</v>
          </cell>
        </row>
        <row r="1513">
          <cell r="A1513" t="str">
            <v>PD5122</v>
          </cell>
          <cell r="B1513" t="str">
            <v>JBL</v>
          </cell>
          <cell r="C1513" t="str">
            <v>PD Series</v>
          </cell>
          <cell r="D1513" t="str">
            <v>PD5122</v>
          </cell>
          <cell r="E1513" t="str">
            <v>JBL052</v>
          </cell>
          <cell r="F1513" t="str">
            <v>YES</v>
          </cell>
          <cell r="H1513" t="str">
            <v>Dual 12" low-frequency loudspeaker</v>
          </cell>
          <cell r="I1513"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*NEW*</v>
          </cell>
          <cell r="J1513">
            <v>3550</v>
          </cell>
          <cell r="K1513">
            <v>3550</v>
          </cell>
          <cell r="L1513">
            <v>1775</v>
          </cell>
          <cell r="P1513">
            <v>691991031854</v>
          </cell>
          <cell r="R1513">
            <v>50</v>
          </cell>
          <cell r="S1513">
            <v>17</v>
          </cell>
          <cell r="T1513">
            <v>31</v>
          </cell>
          <cell r="U1513">
            <v>32</v>
          </cell>
          <cell r="V1513" t="str">
            <v>MX</v>
          </cell>
          <cell r="W1513" t="str">
            <v>Compliant</v>
          </cell>
          <cell r="Y1513">
            <v>599</v>
          </cell>
        </row>
        <row r="1514">
          <cell r="A1514" t="str">
            <v>PD5122-WH</v>
          </cell>
          <cell r="B1514" t="str">
            <v>JBL</v>
          </cell>
          <cell r="C1514" t="str">
            <v>PD Series</v>
          </cell>
          <cell r="D1514" t="str">
            <v>PD5122-WH</v>
          </cell>
          <cell r="F1514" t="str">
            <v>YES</v>
          </cell>
          <cell r="H1514" t="str">
            <v>Dual 12" low-frequency loudspeaker (white)</v>
          </cell>
          <cell r="I1514"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White finish. *NEW*</v>
          </cell>
          <cell r="V1514" t="str">
            <v>MX</v>
          </cell>
          <cell r="W1514" t="str">
            <v>Compliant</v>
          </cell>
          <cell r="Y1514">
            <v>600</v>
          </cell>
        </row>
        <row r="1515">
          <cell r="A1515" t="str">
            <v>PD5122-WRC</v>
          </cell>
          <cell r="B1515" t="str">
            <v>JBL</v>
          </cell>
          <cell r="C1515" t="str">
            <v>Custom Shop Item</v>
          </cell>
          <cell r="D1515" t="str">
            <v>PD5122-WRC</v>
          </cell>
          <cell r="E1515" t="str">
            <v>JBL051</v>
          </cell>
          <cell r="F1515" t="str">
            <v>YES</v>
          </cell>
          <cell r="H1515" t="str">
            <v>Dual 12" low-frequency loudspeaker (Weather Protection Treatment)</v>
          </cell>
          <cell r="I1515"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Extreme Weather Protection Treatment. Refer to WEATHER RESISTANT Configurations for AE, PD &amp; VLA Series document for details regarding WRC/WRX models. Standard color is GRAY. Available in Black (-BK) &amp; White (-WH). *NEW*8-10 weeks ship time for orders of 1-10, larger needs to be reviewed</v>
          </cell>
          <cell r="J1515" t="str">
            <v>Please email CustomAudio@harman.com for quote</v>
          </cell>
          <cell r="K1515" t="str">
            <v>Please email CustomAudio@harman.com for quote</v>
          </cell>
          <cell r="L1515" t="str">
            <v>Please email CustomAudio@harman.com for quote</v>
          </cell>
          <cell r="P1515">
            <v>691991031861</v>
          </cell>
          <cell r="V1515" t="str">
            <v>MX</v>
          </cell>
          <cell r="W1515" t="str">
            <v>Compliant</v>
          </cell>
          <cell r="Y1515">
            <v>601</v>
          </cell>
        </row>
        <row r="1516">
          <cell r="A1516" t="str">
            <v>PD5122-WRX</v>
          </cell>
          <cell r="B1516" t="str">
            <v>JBL</v>
          </cell>
          <cell r="C1516" t="str">
            <v>Custom Shop Item</v>
          </cell>
          <cell r="D1516" t="str">
            <v>PD5122-WRX</v>
          </cell>
          <cell r="E1516" t="str">
            <v>JBL050</v>
          </cell>
          <cell r="F1516" t="str">
            <v>YES</v>
          </cell>
          <cell r="H1516" t="str">
            <v>Dual 12" low-frequency loudspeaker (Extreme Weather Protection Treatment)</v>
          </cell>
          <cell r="I1516" t="str">
            <v>High Output Low Frequency Loudspeaker with 12" Slot Loaded Woofers.  Two 300mm (12 in.) VGC™ Vented Gap Cooled 2206H Low Frequency Drivers in a Slot Loaded, Vented Configuration.  Same as LF Section in PD5322 Series.  41 Hz to 1 Hz Frequency Range. 375 x  673 x 706 mm (14.8 x 26.5 x 27.8 in.), 36.4 kg (80 lb).  With Weather Protection Treatment. Refer to WEATHER RESISTANT Configurations for AE, PD &amp; VLA Series document for details regarding WRC/WRX models. Standard color is GRAY. Available in Black (-BK) &amp; White (-WH). *NEW*</v>
          </cell>
          <cell r="J1516" t="str">
            <v>Please email CustomAudio@harman.com for quote</v>
          </cell>
          <cell r="K1516" t="str">
            <v>Please email CustomAudio@harman.com for quote</v>
          </cell>
          <cell r="L1516" t="str">
            <v>Please email CustomAudio@harman.com for quote</v>
          </cell>
          <cell r="V1516" t="str">
            <v>MX</v>
          </cell>
          <cell r="W1516" t="str">
            <v>Compliant</v>
          </cell>
          <cell r="Y1516">
            <v>602</v>
          </cell>
        </row>
        <row r="1517">
          <cell r="A1517" t="str">
            <v>PD6200/43-WH</v>
          </cell>
          <cell r="B1517" t="str">
            <v>JBL</v>
          </cell>
          <cell r="C1517" t="str">
            <v>PD Series</v>
          </cell>
          <cell r="D1517" t="str">
            <v>PD6200/43-WH</v>
          </cell>
          <cell r="E1517" t="str">
            <v>JBL051</v>
          </cell>
          <cell r="F1517" t="str">
            <v>YES</v>
          </cell>
          <cell r="H1517" t="str">
            <v>Two-way mid-high horn-loaded loudspeaker (white)</v>
          </cell>
          <cell r="I1517" t="str">
            <v>High Output Two-Way MID/HIGH Frequency Loudspeaker with  8" MF and 40° x  30° Coverage Pattern.  200 mm (8 in.) CMCD™  Cone Midrange Compression Driver and Large Format 2431H Neodymium HF Driver.  200 Hz to 17 kHz Frequency Range.  991 x  673 x 706 mm.  (39 x 26.5 x 27.8 in),   58.8 kg (130 lbs).  White finish.</v>
          </cell>
          <cell r="J1517">
            <v>6500</v>
          </cell>
          <cell r="K1517">
            <v>6500</v>
          </cell>
          <cell r="L1517">
            <v>3250</v>
          </cell>
          <cell r="P1517">
            <v>691991014482</v>
          </cell>
          <cell r="V1517" t="str">
            <v>MX</v>
          </cell>
          <cell r="W1517" t="str">
            <v>Compliant</v>
          </cell>
          <cell r="Y1517">
            <v>603</v>
          </cell>
        </row>
        <row r="1518">
          <cell r="A1518" t="str">
            <v>PD6200/43-WRC</v>
          </cell>
          <cell r="B1518" t="str">
            <v>JBL</v>
          </cell>
          <cell r="C1518" t="str">
            <v>Custom Shop Item</v>
          </cell>
          <cell r="D1518" t="str">
            <v>PD6200/43-WRC</v>
          </cell>
          <cell r="F1518" t="str">
            <v>YES</v>
          </cell>
          <cell r="H1518" t="str">
            <v>Two-way mid-high horn-loaded loudspeaker (Extreme Weather Protection Treatment)</v>
          </cell>
          <cell r="I1518"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18" t="str">
            <v>Please email CustomAudio@harman.com for quote</v>
          </cell>
          <cell r="K1518" t="str">
            <v>Please email CustomAudio@harman.com for quote</v>
          </cell>
          <cell r="L1518" t="str">
            <v>Please email CustomAudio@harman.com for quote</v>
          </cell>
          <cell r="P1518">
            <v>691991014499</v>
          </cell>
          <cell r="R1518">
            <v>200</v>
          </cell>
          <cell r="S1518">
            <v>40</v>
          </cell>
          <cell r="T1518">
            <v>31</v>
          </cell>
          <cell r="U1518">
            <v>41</v>
          </cell>
          <cell r="V1518" t="str">
            <v>MX</v>
          </cell>
          <cell r="W1518" t="str">
            <v>Compliant</v>
          </cell>
          <cell r="Y1518">
            <v>604</v>
          </cell>
        </row>
        <row r="1519">
          <cell r="A1519" t="str">
            <v>PD6200/43-WRX</v>
          </cell>
          <cell r="B1519" t="str">
            <v>JBL</v>
          </cell>
          <cell r="C1519" t="str">
            <v>Custom Shop Item</v>
          </cell>
          <cell r="D1519" t="str">
            <v>PD6200/43-WRX</v>
          </cell>
          <cell r="F1519" t="str">
            <v>YES</v>
          </cell>
          <cell r="H1519" t="str">
            <v>Two-way mid-high horn-loaded loudspeaker (Extreme Weather Protection Treatment)</v>
          </cell>
          <cell r="I1519" t="str">
            <v>High Output Two-Way MID/HIGH Frequency Loudspeaker with  8" MF and 40° x  30° Coverage Pattern.  200 mm (8 in.) CMCD™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19" t="str">
            <v>Please email CustomAudio@harman.com for quote</v>
          </cell>
          <cell r="K1519" t="str">
            <v>Please email CustomAudio@harman.com for quote</v>
          </cell>
          <cell r="L1519" t="str">
            <v>Please email CustomAudio@harman.com for quote</v>
          </cell>
          <cell r="P1519">
            <v>691991014505</v>
          </cell>
          <cell r="V1519" t="str">
            <v>MX</v>
          </cell>
          <cell r="W1519" t="str">
            <v>Compliant</v>
          </cell>
          <cell r="Y1519">
            <v>605</v>
          </cell>
        </row>
        <row r="1520">
          <cell r="A1520" t="str">
            <v>PD6200/64</v>
          </cell>
          <cell r="B1520" t="str">
            <v>JBL</v>
          </cell>
          <cell r="C1520" t="str">
            <v>PD Series</v>
          </cell>
          <cell r="D1520" t="str">
            <v>PD6200/64</v>
          </cell>
          <cell r="E1520" t="str">
            <v>JBL050</v>
          </cell>
          <cell r="F1520" t="str">
            <v>YES</v>
          </cell>
          <cell r="G1520" t="str">
            <v>Limited Quantity</v>
          </cell>
          <cell r="H1520" t="str">
            <v>Two-way mid-high horn-loaded loudspeaker</v>
          </cell>
          <cell r="I1520" t="str">
            <v>High Output Two-Way MID/HIGH Frequency Loudspeaker with  8" MF and 60° x  40° Coverage Pattern.  200 mm (8 in.) CMCD-82H™ Cone Midrange Compression Driver and Large Format 2431H Neodymium HF Driver.  200 Hz to 17 kHz Frequency Range.  991 x  673 x 706 mm.  (39 x 26.5 x 27.8 in),   58.8 kg (130 lbs).</v>
          </cell>
          <cell r="J1520">
            <v>4600</v>
          </cell>
          <cell r="K1520">
            <v>4600</v>
          </cell>
          <cell r="L1520">
            <v>2300</v>
          </cell>
          <cell r="P1520">
            <v>691991014512</v>
          </cell>
          <cell r="R1520">
            <v>200</v>
          </cell>
          <cell r="S1520">
            <v>31</v>
          </cell>
          <cell r="T1520">
            <v>33</v>
          </cell>
          <cell r="U1520">
            <v>42</v>
          </cell>
          <cell r="V1520" t="str">
            <v>MX</v>
          </cell>
          <cell r="W1520" t="str">
            <v>Compliant</v>
          </cell>
          <cell r="Y1520">
            <v>606</v>
          </cell>
        </row>
        <row r="1521">
          <cell r="A1521" t="str">
            <v>PD6200/64-WH</v>
          </cell>
          <cell r="B1521" t="str">
            <v>JBL</v>
          </cell>
          <cell r="C1521" t="str">
            <v>PD Series</v>
          </cell>
          <cell r="D1521" t="str">
            <v>PD6200/64-WH</v>
          </cell>
          <cell r="E1521" t="str">
            <v>JBL051</v>
          </cell>
          <cell r="F1521" t="str">
            <v>YES</v>
          </cell>
          <cell r="H1521" t="str">
            <v>Two-way mid-high horn-loaded loudspeaker (white)</v>
          </cell>
          <cell r="I1521" t="str">
            <v>High Output Two-Way MID/HIGH Frequency Loudspeaker with  8" MF and 60° x  40° Coverage Pattern.  200 mm (8 in.) CMCD-82H™ Cone Midrange Compression Driver and Large Format 2431H Neodymium HF Driver.  200 Hz to 17 kHz Frequency Range.  991 x  673 x 706 mm.  (39 x 26.5 x 27.8 in),   58.8 kg (130 lbs).  White finish.</v>
          </cell>
          <cell r="J1521">
            <v>4600</v>
          </cell>
          <cell r="K1521">
            <v>4600</v>
          </cell>
          <cell r="L1521">
            <v>2300</v>
          </cell>
          <cell r="P1521">
            <v>691991014529</v>
          </cell>
          <cell r="R1521">
            <v>140</v>
          </cell>
          <cell r="S1521">
            <v>33</v>
          </cell>
          <cell r="T1521">
            <v>31</v>
          </cell>
          <cell r="U1521">
            <v>41.5</v>
          </cell>
          <cell r="V1521" t="str">
            <v>MX</v>
          </cell>
          <cell r="W1521" t="str">
            <v>Compliant</v>
          </cell>
          <cell r="Y1521">
            <v>607</v>
          </cell>
        </row>
        <row r="1522">
          <cell r="A1522" t="str">
            <v>PD6200/64-WRC</v>
          </cell>
          <cell r="B1522" t="str">
            <v>JBL</v>
          </cell>
          <cell r="C1522" t="str">
            <v>Custom Shop Item</v>
          </cell>
          <cell r="D1522" t="str">
            <v>PD6200/64-WRC</v>
          </cell>
          <cell r="E1522" t="str">
            <v>JBL051</v>
          </cell>
          <cell r="F1522" t="str">
            <v>YES</v>
          </cell>
          <cell r="H1522" t="str">
            <v>Two-way mid-high horn-loaded loudspeaker (Weather Protection Treatment)</v>
          </cell>
          <cell r="I1522"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22" t="str">
            <v>Please email CustomAudio@harman.com for quote</v>
          </cell>
          <cell r="K1522" t="str">
            <v>Please email CustomAudio@harman.com for quote</v>
          </cell>
          <cell r="L1522" t="str">
            <v>Please email CustomAudio@harman.com for quote</v>
          </cell>
          <cell r="P1522">
            <v>691991014536</v>
          </cell>
          <cell r="V1522" t="str">
            <v>MX</v>
          </cell>
          <cell r="W1522" t="str">
            <v>Compliant</v>
          </cell>
          <cell r="Y1522">
            <v>608</v>
          </cell>
        </row>
        <row r="1523">
          <cell r="A1523" t="str">
            <v>PD6200/64-WRX</v>
          </cell>
          <cell r="B1523" t="str">
            <v>JBL</v>
          </cell>
          <cell r="C1523" t="str">
            <v>Custom Shop Item</v>
          </cell>
          <cell r="D1523" t="str">
            <v>PD6200/64-WRX</v>
          </cell>
          <cell r="E1523" t="str">
            <v>JBL050</v>
          </cell>
          <cell r="F1523" t="str">
            <v>YES</v>
          </cell>
          <cell r="H1523" t="str">
            <v>Two-way mid-high horn-loaded loudspeaker (Weather Protection Treatment)</v>
          </cell>
          <cell r="I1523" t="str">
            <v>High Output Two-Way MID/HIGH Frequency Loudspeaker with  8" MF and 60° x  40° Coverage Pattern.  200 mm (8 in.) CMCD-82H™ Cone Midrange Compression Driver and Large Format 2431H Neodymium HF Driver.  200 Hz to 17 kHz Frequency Range.  991 x  673 x 706 mm.  (39 x 26.5 x 27.8 in),   58.8 kg (130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23" t="str">
            <v>Please email CustomAudio@harman.com for quote</v>
          </cell>
          <cell r="K1523" t="str">
            <v>Please email CustomAudio@harman.com for quote</v>
          </cell>
          <cell r="L1523" t="str">
            <v>Please email CustomAudio@harman.com for quote</v>
          </cell>
          <cell r="R1523">
            <v>156</v>
          </cell>
          <cell r="S1523">
            <v>31</v>
          </cell>
          <cell r="T1523">
            <v>33</v>
          </cell>
          <cell r="U1523">
            <v>41.5</v>
          </cell>
          <cell r="V1523" t="str">
            <v>MX</v>
          </cell>
          <cell r="W1523" t="str">
            <v>Compliant</v>
          </cell>
          <cell r="Y1523">
            <v>609</v>
          </cell>
        </row>
        <row r="1524">
          <cell r="A1524" t="str">
            <v>PD6200/66</v>
          </cell>
          <cell r="B1524" t="str">
            <v>JBL</v>
          </cell>
          <cell r="C1524" t="str">
            <v>PD Series</v>
          </cell>
          <cell r="D1524" t="str">
            <v>PD6200/66</v>
          </cell>
          <cell r="E1524" t="str">
            <v>JBL050</v>
          </cell>
          <cell r="F1524" t="str">
            <v>YES</v>
          </cell>
          <cell r="H1524" t="str">
            <v>Two-way mid-high horn-loaded loudspeaker</v>
          </cell>
          <cell r="I1524" t="str">
            <v>High Output Two-Way MID/HIGH Frequency Loudspeaker with  8" MF and 60° x  60° Coverage Pattern.  200 mm (8 in.) CMCD-82H™ Cone Midrange Compression Driver and Large Format 2431H Neodymium HF Driver.  200 Hz to 17 kHz Frequency Range.  991 x  673 x 706 mm.  (39 x 26.5 x 27.8 in),   58.8 kg (130 lbs).</v>
          </cell>
          <cell r="J1524">
            <v>4600</v>
          </cell>
          <cell r="K1524">
            <v>4600</v>
          </cell>
          <cell r="L1524">
            <v>2300</v>
          </cell>
          <cell r="P1524">
            <v>691991014543</v>
          </cell>
          <cell r="R1524">
            <v>140</v>
          </cell>
          <cell r="S1524">
            <v>32.5</v>
          </cell>
          <cell r="T1524">
            <v>31</v>
          </cell>
          <cell r="U1524">
            <v>41</v>
          </cell>
          <cell r="V1524" t="str">
            <v>MX</v>
          </cell>
          <cell r="W1524" t="str">
            <v>Compliant</v>
          </cell>
          <cell r="Y1524">
            <v>610</v>
          </cell>
        </row>
        <row r="1525">
          <cell r="A1525" t="str">
            <v>PD6200/66-WH</v>
          </cell>
          <cell r="B1525" t="str">
            <v>JBL</v>
          </cell>
          <cell r="C1525" t="str">
            <v>PD Series</v>
          </cell>
          <cell r="D1525" t="str">
            <v>PD6200/66-WH</v>
          </cell>
          <cell r="E1525" t="str">
            <v>JBL051</v>
          </cell>
          <cell r="F1525" t="str">
            <v>YES</v>
          </cell>
          <cell r="H1525" t="str">
            <v>Two-way mid-high horn-loaded loudspeaker (white)</v>
          </cell>
          <cell r="I1525" t="str">
            <v>High Output Two-Way MID/HIGH Frequency Loudspeaker with  8" MF and 60° x  60° Coverage Pattern.  200 mm (8 in.) CMCD-82H™ Cone Midrange Compression Driver and Large Format 2431H Neodymium HF Driver.  200 Hz to 17 kHz Frequency Range.  991 x  673 x 706 mm.  (39 x 26.5 x 27.8 in),   58.8 kg (130 lbs).  White finish.</v>
          </cell>
          <cell r="J1525">
            <v>4600</v>
          </cell>
          <cell r="K1525">
            <v>4600</v>
          </cell>
          <cell r="L1525">
            <v>2300</v>
          </cell>
          <cell r="P1525">
            <v>691991014550</v>
          </cell>
          <cell r="R1525">
            <v>140</v>
          </cell>
          <cell r="S1525">
            <v>33</v>
          </cell>
          <cell r="T1525">
            <v>31</v>
          </cell>
          <cell r="U1525">
            <v>41.5</v>
          </cell>
          <cell r="V1525" t="str">
            <v>MX</v>
          </cell>
          <cell r="W1525" t="str">
            <v>Compliant</v>
          </cell>
          <cell r="Y1525">
            <v>611</v>
          </cell>
        </row>
        <row r="1526">
          <cell r="A1526" t="str">
            <v>PD6200/66-WRC</v>
          </cell>
          <cell r="B1526" t="str">
            <v>JBL</v>
          </cell>
          <cell r="C1526" t="str">
            <v>Custom Shop Item</v>
          </cell>
          <cell r="D1526" t="str">
            <v>PD6200/66-WRC</v>
          </cell>
          <cell r="E1526" t="str">
            <v>JBL051</v>
          </cell>
          <cell r="F1526" t="str">
            <v>YES</v>
          </cell>
          <cell r="H1526" t="str">
            <v>Two-way mid-high horn-loaded loudspeaker (Extreme Weather Protection Treatment)</v>
          </cell>
          <cell r="I1526"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26" t="str">
            <v>Please email CustomAudio@harman.com for quote</v>
          </cell>
          <cell r="K1526" t="str">
            <v>Please email CustomAudio@harman.com for quote</v>
          </cell>
          <cell r="L1526" t="str">
            <v>Please email CustomAudio@harman.com for quote</v>
          </cell>
          <cell r="R1526">
            <v>143</v>
          </cell>
          <cell r="S1526">
            <v>31</v>
          </cell>
          <cell r="T1526">
            <v>32</v>
          </cell>
          <cell r="U1526">
            <v>41</v>
          </cell>
          <cell r="V1526" t="str">
            <v>MX</v>
          </cell>
          <cell r="W1526" t="str">
            <v>Compliant</v>
          </cell>
          <cell r="Y1526">
            <v>612</v>
          </cell>
        </row>
        <row r="1527">
          <cell r="A1527" t="str">
            <v>PD6200/66-WRX</v>
          </cell>
          <cell r="B1527" t="str">
            <v>JBL</v>
          </cell>
          <cell r="C1527" t="str">
            <v>Custom Shop Item</v>
          </cell>
          <cell r="D1527" t="str">
            <v>PD6200/66-WRX</v>
          </cell>
          <cell r="F1527" t="str">
            <v>YES</v>
          </cell>
          <cell r="H1527" t="str">
            <v>Two-way mid-high horn-loaded loudspeaker (Extreme Weather Protection Treatment)</v>
          </cell>
          <cell r="I1527" t="str">
            <v>High Output Two-Way MID/HIGH Frequency Loudspeaker with  8" MF and 60° x  60°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27" t="str">
            <v>Please email CustomAudio@harman.com for quote</v>
          </cell>
          <cell r="K1527" t="str">
            <v>Please email CustomAudio@harman.com for quote</v>
          </cell>
          <cell r="L1527" t="str">
            <v>Please email CustomAudio@harman.com for quote</v>
          </cell>
          <cell r="P1527">
            <v>691991014567</v>
          </cell>
          <cell r="V1527" t="str">
            <v>MX</v>
          </cell>
          <cell r="W1527" t="str">
            <v>Compliant</v>
          </cell>
          <cell r="Y1527">
            <v>613</v>
          </cell>
        </row>
        <row r="1528">
          <cell r="A1528" t="str">
            <v>PD6200/95</v>
          </cell>
          <cell r="B1528" t="str">
            <v>JBL</v>
          </cell>
          <cell r="C1528" t="str">
            <v>PD Series</v>
          </cell>
          <cell r="D1528" t="str">
            <v>PD6200/95</v>
          </cell>
          <cell r="E1528" t="str">
            <v>JBL050</v>
          </cell>
          <cell r="F1528" t="str">
            <v>YES</v>
          </cell>
          <cell r="H1528" t="str">
            <v>Two-way mid-high horn-loaded loudspeaker</v>
          </cell>
          <cell r="I1528" t="str">
            <v>High Output Two-Way MID/HIGH Frequency Loudspeaker with  8" MF and 90° x 50° Coverage Pattern.  200 mm (8 in.) CMCD-82H™ Cone Midrange Compression Driver and Large Format 2431H Neodymium HF Driver.  200 Hz to 17 kHz Frequency Range.  991 x  673 x 706 mm.  (39 x 26.5 x 27.8 in), 58.8 kg (130 lbs).</v>
          </cell>
          <cell r="J1528">
            <v>4600</v>
          </cell>
          <cell r="K1528">
            <v>4600</v>
          </cell>
          <cell r="L1528">
            <v>2300</v>
          </cell>
          <cell r="P1528">
            <v>691991014574</v>
          </cell>
          <cell r="R1528">
            <v>100</v>
          </cell>
          <cell r="S1528">
            <v>41</v>
          </cell>
          <cell r="T1528">
            <v>31</v>
          </cell>
          <cell r="U1528">
            <v>33</v>
          </cell>
          <cell r="V1528" t="str">
            <v>MX</v>
          </cell>
          <cell r="W1528" t="str">
            <v>Compliant</v>
          </cell>
          <cell r="Y1528">
            <v>614</v>
          </cell>
        </row>
        <row r="1529">
          <cell r="A1529" t="str">
            <v>PD6200/95-WH</v>
          </cell>
          <cell r="B1529" t="str">
            <v>JBL</v>
          </cell>
          <cell r="C1529" t="str">
            <v>PD Series</v>
          </cell>
          <cell r="D1529" t="str">
            <v>PD6200/95-WH</v>
          </cell>
          <cell r="E1529" t="str">
            <v>JBL051</v>
          </cell>
          <cell r="F1529" t="str">
            <v>YES</v>
          </cell>
          <cell r="H1529" t="str">
            <v>Two-way mid-high horn-loaded loudspeaker (white)</v>
          </cell>
          <cell r="I1529" t="str">
            <v>High Output Two-Way MID/HIGH Frequency Loudspeaker with  8" MF and 90° x 50° Coverage Pattern.  200 mm (8 in.) CMCD-82H™ Cone Midrange Compression Driver and Large Format 2431H Neodymium HF Driver.  200 Hz to 17 kHz Frequency Range.  991 x  673 x 706 mm.  (39 x 26.5 x 27.8 in), 58.8 kg (130 lbs).  White finish.</v>
          </cell>
          <cell r="J1529">
            <v>4600</v>
          </cell>
          <cell r="K1529">
            <v>4600</v>
          </cell>
          <cell r="L1529">
            <v>2300</v>
          </cell>
          <cell r="P1529">
            <v>691991014581</v>
          </cell>
          <cell r="R1529">
            <v>150</v>
          </cell>
          <cell r="S1529">
            <v>33</v>
          </cell>
          <cell r="T1529">
            <v>31</v>
          </cell>
          <cell r="U1529">
            <v>41.5</v>
          </cell>
          <cell r="V1529" t="str">
            <v>MX</v>
          </cell>
          <cell r="W1529" t="str">
            <v>Compliant</v>
          </cell>
          <cell r="Y1529">
            <v>615</v>
          </cell>
        </row>
        <row r="1530">
          <cell r="A1530" t="str">
            <v>PD6200/95-WRC</v>
          </cell>
          <cell r="B1530" t="str">
            <v>JBL</v>
          </cell>
          <cell r="C1530" t="str">
            <v>Custom Shop Item</v>
          </cell>
          <cell r="D1530" t="str">
            <v>PD6200/95-WRC</v>
          </cell>
          <cell r="F1530" t="str">
            <v>YES</v>
          </cell>
          <cell r="H1530" t="str">
            <v>Two-way mid-high horn-loaded loudspeaker ( Extreme Weather Protection Treatment)</v>
          </cell>
          <cell r="I1530"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30" t="str">
            <v>Please email CustomAudio@harman.com for quote</v>
          </cell>
          <cell r="K1530" t="str">
            <v>Please email CustomAudio@harman.com for quote</v>
          </cell>
          <cell r="L1530" t="str">
            <v>Please email CustomAudio@harman.com for quote</v>
          </cell>
          <cell r="P1530">
            <v>691991037191</v>
          </cell>
          <cell r="R1530">
            <v>125.5</v>
          </cell>
          <cell r="S1530">
            <v>32.75</v>
          </cell>
          <cell r="T1530">
            <v>31.25</v>
          </cell>
          <cell r="U1530">
            <v>31.5</v>
          </cell>
          <cell r="V1530" t="str">
            <v>MX</v>
          </cell>
          <cell r="W1530" t="str">
            <v>Compliant</v>
          </cell>
          <cell r="Y1530">
            <v>616</v>
          </cell>
        </row>
        <row r="1531">
          <cell r="A1531" t="str">
            <v>PD6200/95-WRX</v>
          </cell>
          <cell r="B1531" t="str">
            <v>JBL</v>
          </cell>
          <cell r="C1531" t="str">
            <v>Custom Shop Item</v>
          </cell>
          <cell r="D1531" t="str">
            <v>PD6200/95-WRX</v>
          </cell>
          <cell r="E1531" t="str">
            <v>JBL050</v>
          </cell>
          <cell r="F1531" t="str">
            <v>YES</v>
          </cell>
          <cell r="H1531" t="str">
            <v>Two-way mid-high horn-loaded loudspeaker ( Extreme Weather Protection Treatment)</v>
          </cell>
          <cell r="I1531" t="str">
            <v>High Output Two-Way MID/HIGH Frequency Loudspeaker with  8" MF and 90° x 50° Coverage Pattern.  200 mm (8 in.) CMCD-82H™ Cone Midrange Compression Driver and Large Format 2431H Neodymium HF Driver.  200 Hz to 17 kHz Frequency Range.  991 x  673 x 706 mm.  (39 x 26.5 x 27.8 in), 58.8 kg (130 lbs).  With Extreme Weather Protection Treatment. Refer to WEATHER RESISTANT Configurations for AE, PD &amp; VLA Series document for details regarding WRC/WRX models. Standard color is GRAY. Available in Black (-BK) &amp; White (-WH).</v>
          </cell>
          <cell r="J1531" t="str">
            <v>Please email CustomAudio@harman.com for quote</v>
          </cell>
          <cell r="K1531" t="str">
            <v>Please email CustomAudio@harman.com for quote</v>
          </cell>
          <cell r="L1531" t="str">
            <v>Please email CustomAudio@harman.com for quote</v>
          </cell>
          <cell r="P1531">
            <v>691991014598</v>
          </cell>
          <cell r="V1531" t="str">
            <v>MX</v>
          </cell>
          <cell r="W1531" t="str">
            <v>Compliant</v>
          </cell>
          <cell r="Y1531">
            <v>617</v>
          </cell>
        </row>
        <row r="1532">
          <cell r="A1532" t="str">
            <v>PD6212/43</v>
          </cell>
          <cell r="B1532" t="str">
            <v>JBL</v>
          </cell>
          <cell r="C1532" t="str">
            <v>PD Series</v>
          </cell>
          <cell r="D1532" t="str">
            <v>PD6212/43</v>
          </cell>
          <cell r="E1532" t="str">
            <v>JBL050</v>
          </cell>
          <cell r="F1532" t="str">
            <v>YES</v>
          </cell>
          <cell r="H1532" t="str">
            <v>12" two-way horn-loaded loudspeaker</v>
          </cell>
          <cell r="I1532" t="str">
            <v>High Sensitivity Two-Way FULL-RANGE Loudspeaker with Horn Loaded 12" LF and 40° x  30° Coverage Pattern.  300 mm (12 in.) M222- 8A Horn-loaded LF and Large Format 2451H-1 Neodymium HF Driver. 80 Hz to 18 kHz Frequency Range.      991 x  673 x 897 mm.  (39 x 26.5 x 35.3 in),  79.5 kg (175 lbs).</v>
          </cell>
          <cell r="J1532">
            <v>7100</v>
          </cell>
          <cell r="K1532">
            <v>7100</v>
          </cell>
          <cell r="L1532">
            <v>3550</v>
          </cell>
          <cell r="P1532">
            <v>691991014604</v>
          </cell>
          <cell r="R1532">
            <v>150</v>
          </cell>
          <cell r="S1532">
            <v>31</v>
          </cell>
          <cell r="T1532">
            <v>40</v>
          </cell>
          <cell r="U1532">
            <v>42</v>
          </cell>
          <cell r="V1532" t="str">
            <v>MX</v>
          </cell>
          <cell r="W1532" t="str">
            <v>Compliant</v>
          </cell>
          <cell r="Y1532">
            <v>618</v>
          </cell>
        </row>
        <row r="1533">
          <cell r="A1533" t="str">
            <v>PD6212/43-WH</v>
          </cell>
          <cell r="B1533" t="str">
            <v>JBL</v>
          </cell>
          <cell r="C1533" t="str">
            <v>PD Series</v>
          </cell>
          <cell r="D1533" t="str">
            <v>PD6212/43-WH</v>
          </cell>
          <cell r="E1533" t="str">
            <v>JBL051</v>
          </cell>
          <cell r="F1533" t="str">
            <v>YES</v>
          </cell>
          <cell r="H1533" t="str">
            <v>12" two-way horn-loaded loudspeaker (white)</v>
          </cell>
          <cell r="I1533" t="str">
            <v>High Sensitivity Two-Way FULL-RANGE Loudspeaker with Horn Loaded 12" LF and 40° x  30° Coverage Pattern.  300 mm (12 in.) M222- 8A Horn-loaded LF and Large Format 2451H-1 Neodymium HF Driver. 80 Hz to 18 kHz Frequency Range.      991 x  673 x 897 mm.  (39 x 26.5 x 35.3 in),  79.5 kg (175 lbs).  White finish.</v>
          </cell>
          <cell r="J1533">
            <v>7100</v>
          </cell>
          <cell r="K1533">
            <v>7100</v>
          </cell>
          <cell r="L1533">
            <v>3550</v>
          </cell>
          <cell r="P1533">
            <v>691991014611</v>
          </cell>
          <cell r="V1533" t="str">
            <v>MX</v>
          </cell>
          <cell r="W1533" t="str">
            <v>Compliant</v>
          </cell>
          <cell r="Y1533">
            <v>619</v>
          </cell>
        </row>
        <row r="1534">
          <cell r="A1534" t="str">
            <v>PD6212/43-WRC</v>
          </cell>
          <cell r="B1534" t="str">
            <v>JBL</v>
          </cell>
          <cell r="C1534" t="str">
            <v>Custom Shop Item</v>
          </cell>
          <cell r="D1534" t="str">
            <v>PD6212/43-WRC</v>
          </cell>
          <cell r="E1534" t="str">
            <v>JBL051</v>
          </cell>
          <cell r="F1534" t="str">
            <v>YES</v>
          </cell>
          <cell r="H1534" t="str">
            <v>12" two-way horn-loaded loudspeaker (Weather Protection Treatment)</v>
          </cell>
          <cell r="I1534" t="str">
            <v>High Sensitivity Two-Way FULL-RANGE Loudspeaker with Horn Loaded 12" LF and 40° x  30° Coverage Pattern.  300 mm (12 in.) M222- 8A Horn-loaded LF and Large Format 2451H-1 Neodymium HF Driver. 80 Hz to 18 kHz Frequency Range.      991 x  673 x 897 mm.  (39 x 26.5 x 35.3 in),  79.5 kg (175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34" t="str">
            <v>Please email CustomAudio@harman.com for quote</v>
          </cell>
          <cell r="K1534" t="str">
            <v>Please email CustomAudio@harman.com for quote</v>
          </cell>
          <cell r="L1534" t="str">
            <v>Please email CustomAudio@harman.com for quote</v>
          </cell>
          <cell r="P1534">
            <v>691991014628</v>
          </cell>
          <cell r="V1534" t="str">
            <v>MX</v>
          </cell>
          <cell r="W1534" t="str">
            <v>Compliant</v>
          </cell>
          <cell r="Y1534">
            <v>620</v>
          </cell>
        </row>
        <row r="1535">
          <cell r="A1535" t="str">
            <v>PD6212/43-WRX</v>
          </cell>
          <cell r="B1535" t="str">
            <v>JBL</v>
          </cell>
          <cell r="C1535" t="str">
            <v>Custom Shop Item</v>
          </cell>
          <cell r="D1535" t="str">
            <v>PD6212/43-WRX</v>
          </cell>
          <cell r="F1535" t="str">
            <v>YES</v>
          </cell>
          <cell r="H1535" t="str">
            <v>12" two-way horn-loaded loudspeaker (Extreme Weather Protection Treatment)</v>
          </cell>
          <cell r="I1535" t="str">
            <v>High Sensitivity Two-Way FULL-RANGE Loudspeaker with Horn Loaded 12" LF and 40° x  30° Coverage Pattern.  300 mm (12 in.) M222- 8A Horn-loaded LF and Large Format 2451H-1 Neodymium HF Driver. 80 Hz to 18 kHz Frequency Range.      991 x  673 x 897 mm.  (39 x 26.5 x 35.3 in),  79.5 kg (175 lbs).  With Extreme Weather Protection Treatment. Refer to WEATHER RESISTANT Configurations for AE, PD &amp; VLA Series document for details regarding WRC/WRX models. Standard color is GRAY. Available in Black (-BK) &amp; White (-WH).</v>
          </cell>
          <cell r="J1535" t="str">
            <v>Please email CustomAudio@harman.com for quote</v>
          </cell>
          <cell r="K1535" t="str">
            <v>Please email CustomAudio@harman.com for quote</v>
          </cell>
          <cell r="L1535" t="str">
            <v>Please email CustomAudio@harman.com for quote</v>
          </cell>
          <cell r="R1535">
            <v>120</v>
          </cell>
          <cell r="S1535">
            <v>40</v>
          </cell>
          <cell r="T1535">
            <v>31</v>
          </cell>
          <cell r="U1535">
            <v>82</v>
          </cell>
          <cell r="V1535" t="str">
            <v>MX</v>
          </cell>
          <cell r="Y1535">
            <v>621</v>
          </cell>
        </row>
        <row r="1536">
          <cell r="A1536" t="str">
            <v>PD6212/64</v>
          </cell>
          <cell r="B1536" t="str">
            <v>JBL</v>
          </cell>
          <cell r="C1536" t="str">
            <v>PD Series</v>
          </cell>
          <cell r="D1536" t="str">
            <v>PD6212/64</v>
          </cell>
          <cell r="E1536" t="str">
            <v>JBL050</v>
          </cell>
          <cell r="F1536" t="str">
            <v>YES</v>
          </cell>
          <cell r="H1536" t="str">
            <v>12" two-way horn-loaded loudspeaker</v>
          </cell>
          <cell r="I1536" t="str">
            <v>High Sensitivity Two-Way FULL-RANGE Loudspeaker with Horn Loaded 12" LF and 60° x  40° Coverage Pattern.  300 mm (12 in.) M222- 8A Horn-loaded LF and Large Format 2451H-1 Neodymium HF Driver. 80 Hz to 18 kHz Frequency Range.      991 x  673 x 706 mm.  (39 x 26.5 x 27.8 in),  69 kg (152 lbs).</v>
          </cell>
          <cell r="J1536">
            <v>5150</v>
          </cell>
          <cell r="K1536">
            <v>5150</v>
          </cell>
          <cell r="L1536">
            <v>2575</v>
          </cell>
          <cell r="R1536">
            <v>150</v>
          </cell>
          <cell r="S1536">
            <v>33</v>
          </cell>
          <cell r="T1536">
            <v>31</v>
          </cell>
          <cell r="U1536">
            <v>41</v>
          </cell>
          <cell r="V1536" t="str">
            <v>MX</v>
          </cell>
          <cell r="W1536" t="str">
            <v>Compliant</v>
          </cell>
          <cell r="Y1536">
            <v>622</v>
          </cell>
        </row>
        <row r="1537">
          <cell r="A1537" t="str">
            <v>PD6212/64-WRC</v>
          </cell>
          <cell r="B1537" t="str">
            <v>JBL</v>
          </cell>
          <cell r="C1537" t="str">
            <v>Custom Shop Item</v>
          </cell>
          <cell r="D1537" t="str">
            <v>PD6212/64-WRC</v>
          </cell>
          <cell r="E1537" t="str">
            <v>JBL051</v>
          </cell>
          <cell r="F1537" t="str">
            <v>YES</v>
          </cell>
          <cell r="H1537" t="str">
            <v>12" two-way horn-loaded loudspeaker (Weather Protection Treatment)</v>
          </cell>
          <cell r="I1537" t="str">
            <v>High Sensitivity Two-Way FULL-RANGE Loudspeaker with Horn Loaded 12" LF and 60° x  40°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v>
          </cell>
          <cell r="J1537" t="str">
            <v>Please email CustomAudio@harman.com for quote</v>
          </cell>
          <cell r="K1537" t="str">
            <v>Please email CustomAudio@harman.com for quote</v>
          </cell>
          <cell r="L1537" t="str">
            <v>Please email CustomAudio@harman.com for quote</v>
          </cell>
          <cell r="P1537">
            <v>691991014642</v>
          </cell>
          <cell r="V1537" t="str">
            <v>MX</v>
          </cell>
          <cell r="W1537" t="str">
            <v>Compliant</v>
          </cell>
          <cell r="Y1537">
            <v>623</v>
          </cell>
        </row>
        <row r="1538">
          <cell r="A1538" t="str">
            <v>PD6212/66</v>
          </cell>
          <cell r="B1538" t="str">
            <v>JBL</v>
          </cell>
          <cell r="C1538" t="str">
            <v>PD Series</v>
          </cell>
          <cell r="D1538" t="str">
            <v>PD6212/66</v>
          </cell>
          <cell r="E1538" t="str">
            <v>JBL050</v>
          </cell>
          <cell r="F1538" t="str">
            <v>YES</v>
          </cell>
          <cell r="H1538" t="str">
            <v>12" two-way horn-loaded loudspeaker</v>
          </cell>
          <cell r="I1538" t="str">
            <v>High Sensitivity Two-Way FULL-RANGE Loudspeaker with Horn Loaded 12" LF and 60° x  60° Coverage Pattern.  300 mm (12 in.) M222- 8A Horn-loaded LF and Large Format 2451H-1 Neodymium HF Driver. 80 Hz to 18 kHz Frequency Range.      991 x  673 x 706 mm.  (39 x 26.5 x 27.8 in),  69 kg (152 lbs).</v>
          </cell>
          <cell r="J1538">
            <v>5150</v>
          </cell>
          <cell r="K1538">
            <v>5150</v>
          </cell>
          <cell r="L1538">
            <v>2575</v>
          </cell>
          <cell r="P1538">
            <v>691991014659</v>
          </cell>
          <cell r="R1538">
            <v>150</v>
          </cell>
          <cell r="S1538">
            <v>33</v>
          </cell>
          <cell r="T1538">
            <v>31</v>
          </cell>
          <cell r="U1538">
            <v>42</v>
          </cell>
          <cell r="V1538" t="str">
            <v>MX</v>
          </cell>
          <cell r="W1538" t="str">
            <v>Compliant</v>
          </cell>
          <cell r="Y1538">
            <v>624</v>
          </cell>
        </row>
        <row r="1539">
          <cell r="A1539" t="str">
            <v>PD6212/66-WH</v>
          </cell>
          <cell r="B1539" t="str">
            <v>JBL</v>
          </cell>
          <cell r="C1539" t="str">
            <v>PD Series</v>
          </cell>
          <cell r="D1539" t="str">
            <v>PD6212/66-WH</v>
          </cell>
          <cell r="E1539" t="str">
            <v>JBL051</v>
          </cell>
          <cell r="F1539" t="str">
            <v>YES</v>
          </cell>
          <cell r="H1539" t="str">
            <v>12" two-way horn-loaded loudspeaker (white)</v>
          </cell>
          <cell r="I1539" t="str">
            <v>High Sensitivity Two-Way FULL-RANGE Loudspeaker with Horn Loaded 12" LF and 60° x  60° Coverage Pattern.  300 mm (12 in.) M222- 8A Horn-loaded LF and Large Format 2451H-1 Neodymium HF Driver. 80 Hz to 18 kHz Frequency Range.      991 x  673 x 706 mm.  (39 x 26.5 x 27.8 in),  69 kg (152 lbs). White finish.</v>
          </cell>
          <cell r="J1539">
            <v>5150</v>
          </cell>
          <cell r="K1539">
            <v>5150</v>
          </cell>
          <cell r="L1539">
            <v>2575</v>
          </cell>
          <cell r="P1539">
            <v>691991014666</v>
          </cell>
          <cell r="R1539">
            <v>160</v>
          </cell>
          <cell r="S1539">
            <v>33</v>
          </cell>
          <cell r="T1539">
            <v>31</v>
          </cell>
          <cell r="U1539">
            <v>41</v>
          </cell>
          <cell r="V1539" t="str">
            <v>MX</v>
          </cell>
          <cell r="W1539" t="str">
            <v>Compliant</v>
          </cell>
          <cell r="Y1539">
            <v>625</v>
          </cell>
        </row>
        <row r="1540">
          <cell r="A1540" t="str">
            <v>PD6212/66-WRC</v>
          </cell>
          <cell r="B1540" t="str">
            <v>JBL</v>
          </cell>
          <cell r="C1540" t="str">
            <v>Custom Shop Item</v>
          </cell>
          <cell r="D1540" t="str">
            <v>PD6212/66-WRC</v>
          </cell>
          <cell r="E1540" t="str">
            <v>JBL051</v>
          </cell>
          <cell r="F1540" t="str">
            <v>YES</v>
          </cell>
          <cell r="H1540" t="str">
            <v>12" two-way horn-loaded loudspeaker (Weather Protection Treatment)</v>
          </cell>
          <cell r="I1540" t="str">
            <v>High Sensitivity Two-Way FULL-RANGE Loudspeaker with Horn Loaded 12" LF and 60° x  60° Coverage Pattern.  300 mm (12 in.) M222- 8A Horn-loaded LF and Large Format 2451H-1 Neodymium HF Driver. 80 Hz to 18 kHz Frequency Range.      991 x  673 x 706 mm.  (39 x 26.5 x 27.8 in),  69 kg (152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0" t="str">
            <v>Please email CustomAudio@harman.com for quote</v>
          </cell>
          <cell r="K1540" t="str">
            <v>Please email CustomAudio@harman.com for quote</v>
          </cell>
          <cell r="L1540" t="str">
            <v>Please email CustomAudio@harman.com for quote</v>
          </cell>
          <cell r="P1540">
            <v>691991014673</v>
          </cell>
          <cell r="R1540">
            <v>157</v>
          </cell>
          <cell r="S1540">
            <v>33</v>
          </cell>
          <cell r="T1540">
            <v>31</v>
          </cell>
          <cell r="U1540">
            <v>42</v>
          </cell>
          <cell r="V1540" t="str">
            <v>MX</v>
          </cell>
          <cell r="W1540" t="str">
            <v>Compliant</v>
          </cell>
          <cell r="Y1540">
            <v>626</v>
          </cell>
        </row>
        <row r="1541">
          <cell r="A1541" t="str">
            <v>PD6212/95</v>
          </cell>
          <cell r="B1541" t="str">
            <v>JBL</v>
          </cell>
          <cell r="C1541" t="str">
            <v>PD Series</v>
          </cell>
          <cell r="D1541" t="str">
            <v>PD6212/95</v>
          </cell>
          <cell r="E1541" t="str">
            <v>JBL050</v>
          </cell>
          <cell r="F1541" t="str">
            <v>YES</v>
          </cell>
          <cell r="H1541" t="str">
            <v>12" two-way horn-loaded loudspeaker</v>
          </cell>
          <cell r="I1541" t="str">
            <v>High Sensitivity Two-Way FULL-RANGE Loudspeaker with Horn Loaded 12" LF and 90° x  50° Coverage Pattern.  300 mm (12 in.) M222- 8A Horn-loaded LF and Large Format 2451H-1 Neodymium HF Driver. 80 Hz to 18 kHz Frequency Range.      991 x  673 x 706 mm.  (39 x 26.5 x 27.8 in),  69 kg (152 lbs).</v>
          </cell>
          <cell r="J1541">
            <v>5150</v>
          </cell>
          <cell r="K1541">
            <v>5150</v>
          </cell>
          <cell r="L1541">
            <v>2575</v>
          </cell>
          <cell r="P1541">
            <v>691991014680</v>
          </cell>
          <cell r="R1541">
            <v>150</v>
          </cell>
          <cell r="S1541">
            <v>40</v>
          </cell>
          <cell r="T1541">
            <v>31</v>
          </cell>
          <cell r="U1541">
            <v>33</v>
          </cell>
          <cell r="V1541" t="str">
            <v>MX</v>
          </cell>
          <cell r="W1541" t="str">
            <v>Compliant</v>
          </cell>
          <cell r="Y1541">
            <v>627</v>
          </cell>
        </row>
        <row r="1542">
          <cell r="A1542" t="str">
            <v>PD6212/95-WH</v>
          </cell>
          <cell r="B1542" t="str">
            <v>JBL</v>
          </cell>
          <cell r="C1542" t="str">
            <v>PD Series</v>
          </cell>
          <cell r="D1542" t="str">
            <v>PD6212/95-WH</v>
          </cell>
          <cell r="E1542" t="str">
            <v>JBL051</v>
          </cell>
          <cell r="F1542" t="str">
            <v>YES</v>
          </cell>
          <cell r="H1542" t="str">
            <v>12" two-way horn-loaded loudspeaker (white)</v>
          </cell>
          <cell r="I1542" t="str">
            <v>High Sensitivity Two-Way FULL-RANGE Loudspeaker with Horn Loaded 12" LF and 90° x  50° Coverage Pattern.  300 mm (12 in.) M222- 8A Horn-loaded LF and Large Format 2451H-1 Neodymium HF Driver. 80 Hz to 18 kHz Frequency Range.      991 x  673 x 706 mm.  (39 x 26.5 x 27.8 in),  69 kg (152 lbs). White finish</v>
          </cell>
          <cell r="J1542">
            <v>5150</v>
          </cell>
          <cell r="K1542">
            <v>5150</v>
          </cell>
          <cell r="L1542">
            <v>2575</v>
          </cell>
          <cell r="R1542">
            <v>180</v>
          </cell>
          <cell r="S1542">
            <v>31</v>
          </cell>
          <cell r="T1542">
            <v>33</v>
          </cell>
          <cell r="U1542">
            <v>42</v>
          </cell>
          <cell r="V1542" t="str">
            <v>MX</v>
          </cell>
          <cell r="W1542" t="str">
            <v>Compliant</v>
          </cell>
          <cell r="Y1542">
            <v>628</v>
          </cell>
        </row>
        <row r="1543">
          <cell r="A1543" t="str">
            <v>PD6212/95-WRC</v>
          </cell>
          <cell r="B1543" t="str">
            <v>JBL</v>
          </cell>
          <cell r="C1543" t="str">
            <v>Custom Shop Item</v>
          </cell>
          <cell r="D1543" t="str">
            <v>PD6212/95-WRC</v>
          </cell>
          <cell r="E1543" t="str">
            <v>JBL051</v>
          </cell>
          <cell r="F1543" t="str">
            <v>YES</v>
          </cell>
          <cell r="H1543" t="str">
            <v>12" two-way horn-loaded loudspeaker (Weather Protection Treatment)</v>
          </cell>
          <cell r="I1543" t="str">
            <v>High Sensitivity Two-Way FULL-RANGE Loudspeaker with Horn Loaded 12" LF and 90° x  50° Coverage Pattern.  300 mm (12 in.) M222- 8A Horn-loaded LF and Large Format 2451H-1 Neodymium HF Driver. 80 Hz to 18 kHz Frequency Range.      991 x  673 x 706 mm.  (39 x 26.5 x 27.8 in),  69 kg (152 lbs). With Extreme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3" t="str">
            <v>Please email CustomAudio@harman.com for quote</v>
          </cell>
          <cell r="K1543" t="str">
            <v>Please email CustomAudio@harman.com for quote</v>
          </cell>
          <cell r="L1543" t="str">
            <v>Please email CustomAudio@harman.com for quote</v>
          </cell>
          <cell r="P1543">
            <v>691991014697</v>
          </cell>
          <cell r="V1543" t="str">
            <v>MX</v>
          </cell>
          <cell r="W1543" t="str">
            <v>Compliant</v>
          </cell>
          <cell r="Y1543">
            <v>629</v>
          </cell>
        </row>
        <row r="1544">
          <cell r="A1544" t="str">
            <v>PD6322/43</v>
          </cell>
          <cell r="B1544" t="str">
            <v>JBL</v>
          </cell>
          <cell r="C1544" t="str">
            <v>PD Series</v>
          </cell>
          <cell r="D1544" t="str">
            <v>PD6322/43</v>
          </cell>
          <cell r="E1544" t="str">
            <v>JBL050</v>
          </cell>
          <cell r="F1544" t="str">
            <v>YES</v>
          </cell>
          <cell r="H1544" t="str">
            <v>Dual 12" three-way full-range loudspeaker</v>
          </cell>
          <cell r="I1544"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v>
          </cell>
          <cell r="J1544">
            <v>8150</v>
          </cell>
          <cell r="K1544">
            <v>8150</v>
          </cell>
          <cell r="L1544">
            <v>4075</v>
          </cell>
          <cell r="P1544">
            <v>691991014703</v>
          </cell>
          <cell r="R1544">
            <v>200</v>
          </cell>
          <cell r="S1544">
            <v>31</v>
          </cell>
          <cell r="T1544">
            <v>33</v>
          </cell>
          <cell r="U1544">
            <v>41</v>
          </cell>
          <cell r="V1544" t="str">
            <v>MX</v>
          </cell>
          <cell r="W1544" t="str">
            <v>Compliant</v>
          </cell>
          <cell r="Y1544">
            <v>630</v>
          </cell>
        </row>
        <row r="1545">
          <cell r="A1545" t="str">
            <v>PD6322/43-WH</v>
          </cell>
          <cell r="B1545" t="str">
            <v>JBL</v>
          </cell>
          <cell r="C1545" t="str">
            <v>PD Series</v>
          </cell>
          <cell r="D1545" t="str">
            <v>PD6322/43-WH</v>
          </cell>
          <cell r="E1545" t="str">
            <v>JBL051</v>
          </cell>
          <cell r="F1545" t="str">
            <v>YES</v>
          </cell>
          <cell r="H1545" t="str">
            <v>Dual 12" three-way full-range loudspeaker (white)</v>
          </cell>
          <cell r="I1545"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White finish.</v>
          </cell>
          <cell r="J1545">
            <v>8150</v>
          </cell>
          <cell r="K1545">
            <v>8150</v>
          </cell>
          <cell r="L1545">
            <v>4075</v>
          </cell>
          <cell r="P1545">
            <v>691991014710</v>
          </cell>
          <cell r="R1545">
            <v>249</v>
          </cell>
          <cell r="S1545">
            <v>40</v>
          </cell>
          <cell r="T1545">
            <v>31</v>
          </cell>
          <cell r="U1545">
            <v>42</v>
          </cell>
          <cell r="V1545" t="str">
            <v>MX</v>
          </cell>
          <cell r="W1545" t="str">
            <v>Compliant</v>
          </cell>
          <cell r="Y1545">
            <v>631</v>
          </cell>
        </row>
        <row r="1546">
          <cell r="A1546" t="str">
            <v>PD6322/43-WRC</v>
          </cell>
          <cell r="B1546" t="str">
            <v>JBL</v>
          </cell>
          <cell r="C1546" t="str">
            <v>Custom Shop Item</v>
          </cell>
          <cell r="D1546" t="str">
            <v>PD6322/43-WRC</v>
          </cell>
          <cell r="E1546" t="str">
            <v>JBL051</v>
          </cell>
          <cell r="F1546" t="str">
            <v>YES</v>
          </cell>
          <cell r="H1546" t="str">
            <v>Dual 12" three-way full-range loudspeaker (Weather Protection Treatment)</v>
          </cell>
          <cell r="I1546"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6" t="str">
            <v>Please email CustomAudio@harman.com for quote</v>
          </cell>
          <cell r="K1546" t="str">
            <v>Please email CustomAudio@harman.com for quote</v>
          </cell>
          <cell r="L1546" t="str">
            <v>Please email CustomAudio@harman.com for quote</v>
          </cell>
          <cell r="P1546">
            <v>691991014727</v>
          </cell>
          <cell r="V1546" t="str">
            <v>MX</v>
          </cell>
          <cell r="W1546" t="str">
            <v>Compliant</v>
          </cell>
          <cell r="Y1546">
            <v>632</v>
          </cell>
        </row>
        <row r="1547">
          <cell r="A1547" t="str">
            <v>PD6322/43-WRX</v>
          </cell>
          <cell r="B1547" t="str">
            <v>JBL</v>
          </cell>
          <cell r="C1547" t="str">
            <v>Custom Shop Item</v>
          </cell>
          <cell r="D1547" t="str">
            <v>PD6322/43-WRX</v>
          </cell>
          <cell r="E1547" t="str">
            <v>JBL050</v>
          </cell>
          <cell r="F1547" t="str">
            <v>YES</v>
          </cell>
          <cell r="H1547" t="str">
            <v>Dual 12" three-way full-range loudspeaker (Weather Protection Treatment)</v>
          </cell>
          <cell r="I1547" t="str">
            <v>High Output Three-Way FULL-RANGE Loudspeaker with 12" LF, 8" MF and 40º x 30º Coverage Pattern.  Two 300 mm Loaded LF Configuration, 200 mm (8 in) CMCD™  Cone MidRange Compression Driver and Large Format 2431H Neodymium HF Driver.  40 Hz to 17 kHz Frequency Range. 991 x  673 x  897 mm.  (39 x 26.5 x 35.3 in),  87.3 kg (192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47" t="str">
            <v>Please email CustomAudio@harman.com for quote</v>
          </cell>
          <cell r="K1547" t="str">
            <v>Please email CustomAudio@harman.com for quote</v>
          </cell>
          <cell r="L1547" t="str">
            <v>Please email CustomAudio@harman.com for quote</v>
          </cell>
          <cell r="P1547">
            <v>691991014734</v>
          </cell>
          <cell r="V1547" t="str">
            <v>MX</v>
          </cell>
          <cell r="W1547" t="str">
            <v>Compliant</v>
          </cell>
          <cell r="Y1547">
            <v>633</v>
          </cell>
        </row>
        <row r="1548">
          <cell r="A1548" t="str">
            <v>PD6322/64-H</v>
          </cell>
          <cell r="B1548" t="str">
            <v>JBL</v>
          </cell>
          <cell r="C1548" t="str">
            <v>PD Series</v>
          </cell>
          <cell r="D1548" t="str">
            <v>PD6322/64-H</v>
          </cell>
          <cell r="H1548" t="str">
            <v>Dual 12" three-way full-range loudspeaker</v>
          </cell>
          <cell r="I1548"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48">
            <v>5850</v>
          </cell>
          <cell r="K1548">
            <v>5850</v>
          </cell>
          <cell r="L1548">
            <v>2925</v>
          </cell>
          <cell r="V1548" t="str">
            <v>MX</v>
          </cell>
          <cell r="W1548" t="str">
            <v>Compliant</v>
          </cell>
          <cell r="Y1548">
            <v>634</v>
          </cell>
        </row>
        <row r="1549">
          <cell r="A1549" t="str">
            <v>PD6322/64-WH</v>
          </cell>
          <cell r="B1549" t="str">
            <v>JBL</v>
          </cell>
          <cell r="C1549" t="str">
            <v>PD Series</v>
          </cell>
          <cell r="D1549" t="str">
            <v>PD6322/64-WH</v>
          </cell>
          <cell r="E1549" t="str">
            <v>JBL051</v>
          </cell>
          <cell r="F1549" t="str">
            <v>YES</v>
          </cell>
          <cell r="H1549" t="str">
            <v>Dual 12" three-way full-range loudspeaker (white)</v>
          </cell>
          <cell r="I1549"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49">
            <v>6100</v>
          </cell>
          <cell r="K1549">
            <v>6100</v>
          </cell>
          <cell r="L1549">
            <v>3050</v>
          </cell>
          <cell r="P1549">
            <v>691991014741</v>
          </cell>
          <cell r="R1549">
            <v>200</v>
          </cell>
          <cell r="S1549">
            <v>33</v>
          </cell>
          <cell r="T1549">
            <v>31</v>
          </cell>
          <cell r="U1549">
            <v>41</v>
          </cell>
          <cell r="V1549" t="str">
            <v>MX</v>
          </cell>
          <cell r="W1549" t="str">
            <v>Compliant</v>
          </cell>
          <cell r="Y1549">
            <v>635</v>
          </cell>
        </row>
        <row r="1550">
          <cell r="A1550" t="str">
            <v>PD6322/64-WRC</v>
          </cell>
          <cell r="B1550" t="str">
            <v>JBL</v>
          </cell>
          <cell r="C1550" t="str">
            <v>Custom Shop</v>
          </cell>
          <cell r="D1550" t="str">
            <v>PD6322/64-WRC</v>
          </cell>
          <cell r="E1550" t="str">
            <v>JBL051</v>
          </cell>
          <cell r="F1550" t="str">
            <v>YES</v>
          </cell>
          <cell r="H1550" t="str">
            <v xml:space="preserve">Dual 12" three-way full-range loudspeaker </v>
          </cell>
          <cell r="I1550"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50" t="str">
            <v>Please email CustomAudio@harman.com for quote</v>
          </cell>
          <cell r="K1550" t="str">
            <v>Please email CustomAudio@harman.com for quote</v>
          </cell>
          <cell r="L1550" t="str">
            <v>Please email CustomAudio@harman.com for quote</v>
          </cell>
          <cell r="R1550">
            <v>100</v>
          </cell>
          <cell r="S1550">
            <v>33</v>
          </cell>
          <cell r="T1550">
            <v>31</v>
          </cell>
          <cell r="U1550">
            <v>41</v>
          </cell>
          <cell r="V1550" t="str">
            <v>MX</v>
          </cell>
          <cell r="W1550" t="str">
            <v>Compliant</v>
          </cell>
          <cell r="Y1550">
            <v>636</v>
          </cell>
        </row>
        <row r="1551">
          <cell r="A1551" t="str">
            <v>PD6322/64-WRX</v>
          </cell>
          <cell r="B1551" t="str">
            <v>JBL</v>
          </cell>
          <cell r="C1551" t="str">
            <v>Custom Shop</v>
          </cell>
          <cell r="D1551" t="str">
            <v>PD6322/64-WRX</v>
          </cell>
          <cell r="E1551" t="str">
            <v>JBL050</v>
          </cell>
          <cell r="F1551" t="str">
            <v>YES</v>
          </cell>
          <cell r="H1551" t="str">
            <v>Dual 12" three-way full-range loudspeaker (white)</v>
          </cell>
          <cell r="I1551" t="str">
            <v>High Output Three-Way FULL-RANGE Loudspeaker with  12" LF, 8" MF and 60° x  40°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51" t="str">
            <v>Please email CustomAudio@harman.com for quote</v>
          </cell>
          <cell r="K1551" t="str">
            <v>Please email CustomAudio@harman.com for quote</v>
          </cell>
          <cell r="L1551" t="str">
            <v>Please email CustomAudio@harman.com for quote</v>
          </cell>
          <cell r="P1551">
            <v>691991032066</v>
          </cell>
          <cell r="R1551">
            <v>220</v>
          </cell>
          <cell r="S1551">
            <v>33</v>
          </cell>
          <cell r="T1551">
            <v>31</v>
          </cell>
          <cell r="U1551">
            <v>41</v>
          </cell>
          <cell r="V1551" t="str">
            <v>MX</v>
          </cell>
          <cell r="W1551" t="str">
            <v>Compliant</v>
          </cell>
          <cell r="Y1551">
            <v>637</v>
          </cell>
        </row>
        <row r="1552">
          <cell r="A1552" t="str">
            <v>PD6322/66</v>
          </cell>
          <cell r="B1552" t="str">
            <v>JBL</v>
          </cell>
          <cell r="C1552" t="str">
            <v>PD Series</v>
          </cell>
          <cell r="D1552" t="str">
            <v>PD6322/66</v>
          </cell>
          <cell r="E1552" t="str">
            <v>JBL050</v>
          </cell>
          <cell r="F1552" t="str">
            <v>YES</v>
          </cell>
          <cell r="H1552" t="str">
            <v>Dual 12" three-way full-range loudspeaker</v>
          </cell>
          <cell r="I1552"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52">
            <v>6100</v>
          </cell>
          <cell r="K1552">
            <v>6100</v>
          </cell>
          <cell r="L1552">
            <v>3050</v>
          </cell>
          <cell r="R1552">
            <v>200</v>
          </cell>
          <cell r="S1552">
            <v>33</v>
          </cell>
          <cell r="T1552">
            <v>31</v>
          </cell>
          <cell r="U1552">
            <v>41</v>
          </cell>
          <cell r="V1552" t="str">
            <v>MX</v>
          </cell>
          <cell r="W1552" t="str">
            <v>Compliant</v>
          </cell>
          <cell r="Y1552">
            <v>638</v>
          </cell>
        </row>
        <row r="1553">
          <cell r="A1553" t="str">
            <v>PD6322/66-WH</v>
          </cell>
          <cell r="B1553" t="str">
            <v>JBL</v>
          </cell>
          <cell r="C1553" t="str">
            <v>PD Series</v>
          </cell>
          <cell r="D1553" t="str">
            <v>PD6322/66-WH</v>
          </cell>
          <cell r="E1553" t="str">
            <v>JBL051</v>
          </cell>
          <cell r="F1553" t="str">
            <v>YES</v>
          </cell>
          <cell r="H1553" t="str">
            <v>Dual 12" three-way full-range loudspeaker (white)</v>
          </cell>
          <cell r="I1553"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53">
            <v>6100</v>
          </cell>
          <cell r="K1553">
            <v>6100</v>
          </cell>
          <cell r="L1553">
            <v>3050</v>
          </cell>
          <cell r="P1553">
            <v>691991014758</v>
          </cell>
          <cell r="R1553">
            <v>200</v>
          </cell>
          <cell r="S1553">
            <v>33</v>
          </cell>
          <cell r="T1553">
            <v>31</v>
          </cell>
          <cell r="U1553">
            <v>41</v>
          </cell>
          <cell r="V1553" t="str">
            <v>MX</v>
          </cell>
          <cell r="W1553" t="str">
            <v>Compliant</v>
          </cell>
          <cell r="Y1553">
            <v>639</v>
          </cell>
        </row>
        <row r="1554">
          <cell r="A1554" t="str">
            <v>PD6322/66-WRC</v>
          </cell>
          <cell r="B1554" t="str">
            <v>JBL</v>
          </cell>
          <cell r="C1554" t="str">
            <v>Custom Shop Item</v>
          </cell>
          <cell r="D1554" t="str">
            <v>PD6322/66-WRC</v>
          </cell>
          <cell r="E1554" t="str">
            <v>JBL051</v>
          </cell>
          <cell r="F1554" t="str">
            <v>YES</v>
          </cell>
          <cell r="H1554" t="str">
            <v>Dual 12" three-way full-range loudspeaker (Weather Protection Treatment)</v>
          </cell>
          <cell r="I1554" t="str">
            <v>High Output Three-Way FULL-RANGE Loudspeaker with  12" LF, 8" MF and 60° x  60°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4" t="str">
            <v>Please email CustomAudio@harman.com for quote</v>
          </cell>
          <cell r="K1554" t="str">
            <v>Please email CustomAudio@harman.com for quote</v>
          </cell>
          <cell r="L1554" t="str">
            <v>Please email CustomAudio@harman.com for quote</v>
          </cell>
          <cell r="P1554">
            <v>691991014765</v>
          </cell>
          <cell r="R1554">
            <v>183</v>
          </cell>
          <cell r="S1554">
            <v>33.5</v>
          </cell>
          <cell r="T1554">
            <v>31</v>
          </cell>
          <cell r="U1554">
            <v>41.5</v>
          </cell>
          <cell r="V1554" t="str">
            <v>MX</v>
          </cell>
          <cell r="W1554" t="str">
            <v>Compliant</v>
          </cell>
          <cell r="Y1554">
            <v>640</v>
          </cell>
        </row>
        <row r="1555">
          <cell r="A1555" t="str">
            <v>PD6322/95</v>
          </cell>
          <cell r="B1555" t="str">
            <v>JBL</v>
          </cell>
          <cell r="C1555" t="str">
            <v>PD Series</v>
          </cell>
          <cell r="D1555" t="str">
            <v>PD6322/95</v>
          </cell>
          <cell r="E1555" t="str">
            <v>JBL050</v>
          </cell>
          <cell r="F1555" t="str">
            <v>YES</v>
          </cell>
          <cell r="H1555" t="str">
            <v>Dual 12" three-way full-range loudspeaker</v>
          </cell>
          <cell r="I1555"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v>
          </cell>
          <cell r="J1555">
            <v>6100</v>
          </cell>
          <cell r="K1555">
            <v>6100</v>
          </cell>
          <cell r="L1555">
            <v>3050</v>
          </cell>
          <cell r="P1555">
            <v>691991005008</v>
          </cell>
          <cell r="R1555">
            <v>180</v>
          </cell>
          <cell r="S1555">
            <v>33</v>
          </cell>
          <cell r="T1555">
            <v>31</v>
          </cell>
          <cell r="U1555">
            <v>41</v>
          </cell>
          <cell r="V1555" t="str">
            <v>MX</v>
          </cell>
          <cell r="W1555" t="str">
            <v>Compliant</v>
          </cell>
          <cell r="Y1555">
            <v>641</v>
          </cell>
        </row>
        <row r="1556">
          <cell r="A1556" t="str">
            <v>PD6322/95-WH</v>
          </cell>
          <cell r="B1556" t="str">
            <v>JBL</v>
          </cell>
          <cell r="C1556" t="str">
            <v>PD Series</v>
          </cell>
          <cell r="D1556" t="str">
            <v>PD6322/95-WH</v>
          </cell>
          <cell r="E1556" t="str">
            <v>JBL051</v>
          </cell>
          <cell r="F1556" t="str">
            <v>YES</v>
          </cell>
          <cell r="H1556" t="str">
            <v>Dual 12" three-way full-range loudspeaker (white)</v>
          </cell>
          <cell r="I1556"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White finish.</v>
          </cell>
          <cell r="J1556">
            <v>6100</v>
          </cell>
          <cell r="K1556">
            <v>6100</v>
          </cell>
          <cell r="L1556">
            <v>3050</v>
          </cell>
          <cell r="P1556">
            <v>691991005039</v>
          </cell>
          <cell r="R1556">
            <v>215</v>
          </cell>
          <cell r="S1556">
            <v>33</v>
          </cell>
          <cell r="T1556">
            <v>31</v>
          </cell>
          <cell r="U1556">
            <v>41.5</v>
          </cell>
          <cell r="V1556" t="str">
            <v>MX</v>
          </cell>
          <cell r="Y1556">
            <v>642</v>
          </cell>
        </row>
        <row r="1557">
          <cell r="A1557" t="str">
            <v>PD6322/95-WRC</v>
          </cell>
          <cell r="B1557" t="str">
            <v>JBL</v>
          </cell>
          <cell r="C1557" t="str">
            <v>Custom Shop Item</v>
          </cell>
          <cell r="D1557" t="str">
            <v>PD6322/95-WRC</v>
          </cell>
          <cell r="E1557" t="str">
            <v>JBL051</v>
          </cell>
          <cell r="F1557" t="str">
            <v>YES</v>
          </cell>
          <cell r="H1557" t="str">
            <v>Dual 12" three-way full-range loudspeaker (Weather Protection Treatment)</v>
          </cell>
          <cell r="I1557"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7" t="str">
            <v>Please email CustomAudio@harman.com for quote</v>
          </cell>
          <cell r="K1557" t="str">
            <v>Please email CustomAudio@harman.com for quote</v>
          </cell>
          <cell r="L1557" t="str">
            <v>Please email CustomAudio@harman.com for quote</v>
          </cell>
          <cell r="P1557">
            <v>691991014772</v>
          </cell>
          <cell r="R1557">
            <v>100</v>
          </cell>
          <cell r="S1557">
            <v>41</v>
          </cell>
          <cell r="T1557">
            <v>30</v>
          </cell>
          <cell r="U1557">
            <v>33</v>
          </cell>
          <cell r="V1557" t="str">
            <v>MX</v>
          </cell>
          <cell r="W1557" t="str">
            <v>Compliant</v>
          </cell>
          <cell r="Y1557">
            <v>643</v>
          </cell>
        </row>
        <row r="1558">
          <cell r="A1558" t="str">
            <v>PD6322/95-WRX</v>
          </cell>
          <cell r="B1558" t="str">
            <v>JBL</v>
          </cell>
          <cell r="C1558" t="str">
            <v>Custom Shop Item</v>
          </cell>
          <cell r="D1558" t="str">
            <v>PD6322/95-WRX</v>
          </cell>
          <cell r="F1558" t="str">
            <v>YES</v>
          </cell>
          <cell r="H1558" t="str">
            <v>Dual 12" three-way full-range loudspeaker (Weather Protection Treatment)</v>
          </cell>
          <cell r="I1558" t="str">
            <v>High Output Three-Way FULL-RANGE Loudspeaker with  12" LF, 8" MF and 90° x  50° Coverage Pattern.  Two 300 mm (12 in.) VGC™  Vented Gap Cooled 2206H Woofers in a Slot Loaded LF, 200 mm (8 in) CMCD™  Cone Midrange Compression Driver and Large Format 2431H Neodymium HF Driver.  41 Hz to 17 kHz Frequency Range. 991 x  673 x 706 mm.  (39 x 26.5 x 27.8 in),  77 kg (170 lbs).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58" t="str">
            <v>Please email CustomAudio@harman.com for quote</v>
          </cell>
          <cell r="K1558" t="str">
            <v>Please email CustomAudio@harman.com for quote</v>
          </cell>
          <cell r="L1558" t="str">
            <v>Please email CustomAudio@harman.com for quote</v>
          </cell>
          <cell r="P1558">
            <v>691991032073</v>
          </cell>
          <cell r="R1558">
            <v>100</v>
          </cell>
          <cell r="S1558">
            <v>41</v>
          </cell>
          <cell r="T1558">
            <v>37</v>
          </cell>
          <cell r="U1558">
            <v>40</v>
          </cell>
          <cell r="V1558" t="str">
            <v>MX</v>
          </cell>
          <cell r="W1558" t="str">
            <v>Compliant</v>
          </cell>
          <cell r="Y1558">
            <v>644</v>
          </cell>
        </row>
        <row r="1559">
          <cell r="A1559" t="str">
            <v>LINE ARRAY:
VLA Line Array Modules</v>
          </cell>
          <cell r="B1559" t="str">
            <v>JBL</v>
          </cell>
          <cell r="V1559" t="str">
            <v>MX</v>
          </cell>
          <cell r="W1559" t="str">
            <v>Compliant</v>
          </cell>
          <cell r="Y1559">
            <v>645</v>
          </cell>
        </row>
        <row r="1560">
          <cell r="A1560" t="str">
            <v>JBL-P3183MX</v>
          </cell>
          <cell r="B1560" t="str">
            <v>JBL</v>
          </cell>
          <cell r="C1560" t="str">
            <v>PD Series</v>
          </cell>
          <cell r="D1560" t="str">
            <v>VLA901I</v>
          </cell>
          <cell r="E1560" t="str">
            <v>JBL018</v>
          </cell>
          <cell r="H1560" t="str">
            <v>Three-way horn-loaded line array system</v>
          </cell>
          <cell r="I1560" t="str">
            <v>High Output Three-Way Full-Range Horn-Loaded Line Array Loudspeaker System. 90° Horizontal Horn Coverage Pattern.  2x15” LF, 2x8” MF, 3x1.5” Exit HF</v>
          </cell>
          <cell r="J1560">
            <v>10111.51</v>
          </cell>
          <cell r="K1560">
            <v>10111.51</v>
          </cell>
          <cell r="L1560">
            <v>6066.7</v>
          </cell>
          <cell r="P1560">
            <v>691991014994</v>
          </cell>
          <cell r="V1560" t="str">
            <v>MX</v>
          </cell>
          <cell r="W1560" t="str">
            <v>Compliant</v>
          </cell>
          <cell r="Y1560">
            <v>646</v>
          </cell>
        </row>
        <row r="1561">
          <cell r="A1561" t="str">
            <v>JBL-P3187MX</v>
          </cell>
          <cell r="B1561" t="str">
            <v>JBL</v>
          </cell>
          <cell r="C1561" t="str">
            <v>Custom Shop Item</v>
          </cell>
          <cell r="D1561" t="str">
            <v>VLA301I-WRX</v>
          </cell>
          <cell r="E1561" t="str">
            <v>JBL050</v>
          </cell>
          <cell r="F1561" t="str">
            <v>YES</v>
          </cell>
          <cell r="H1561" t="str">
            <v>Three-way horn-loaded line array system (Extreme Weather Protection Treatment)</v>
          </cell>
          <cell r="I1561" t="str">
            <v>High Output Three-Way Full-Range Horn-Loaded Line Array Loudspeaker System. 30° Horizontal Horn Coverage Pattern.  2x15” LF, 2x8” MF, 3x1.5” Exit HF.  With Extreme Weather Protection Treatment. Refer to WEATHER RESISTANT Configurations for AE, PD &amp; VLA Series document for details regarding WRC/WRX models. Standard color is GRAY. Available in Black (-BK) &amp; White (-WH).</v>
          </cell>
          <cell r="J1561" t="str">
            <v>Please email CustomAudio@harman.com for quote</v>
          </cell>
          <cell r="K1561" t="str">
            <v>Please email CustomAudio@harman.com for quote</v>
          </cell>
          <cell r="L1561" t="str">
            <v>Please email CustomAudio@harman.com for quote</v>
          </cell>
          <cell r="R1561">
            <v>400</v>
          </cell>
          <cell r="S1561">
            <v>55.5</v>
          </cell>
          <cell r="T1561">
            <v>23.5</v>
          </cell>
          <cell r="U1561">
            <v>59.5</v>
          </cell>
          <cell r="V1561" t="str">
            <v>MX</v>
          </cell>
          <cell r="W1561" t="str">
            <v>Compliant</v>
          </cell>
          <cell r="Y1561">
            <v>647</v>
          </cell>
        </row>
        <row r="1562">
          <cell r="A1562" t="str">
            <v>VLA601I</v>
          </cell>
          <cell r="B1562" t="str">
            <v>JBL</v>
          </cell>
          <cell r="C1562" t="str">
            <v>PD Series</v>
          </cell>
          <cell r="D1562" t="str">
            <v>VLA601I</v>
          </cell>
          <cell r="E1562" t="str">
            <v>NEWPART</v>
          </cell>
          <cell r="H1562" t="str">
            <v>Three-way horn-loaded line array system</v>
          </cell>
          <cell r="I1562" t="str">
            <v>High Output Three-Way Full-Range Horn-Loaded Line Array Loudspeaker System. 60° Horizontal Horn Coverage Pattern.  2x15” LF, 2x8” MF, 3x1.5” Exit HF</v>
          </cell>
          <cell r="J1562">
            <v>10111.51</v>
          </cell>
          <cell r="K1562">
            <v>10111.51</v>
          </cell>
          <cell r="L1562">
            <v>6066.7</v>
          </cell>
          <cell r="P1562">
            <v>691991014963</v>
          </cell>
          <cell r="V1562" t="str">
            <v>MX</v>
          </cell>
          <cell r="W1562" t="str">
            <v>Compliant</v>
          </cell>
          <cell r="Y1562">
            <v>648</v>
          </cell>
        </row>
        <row r="1563">
          <cell r="A1563" t="str">
            <v>VLA601I-WRC</v>
          </cell>
          <cell r="B1563" t="str">
            <v>JBL</v>
          </cell>
          <cell r="C1563" t="str">
            <v>Custom Shop Item</v>
          </cell>
          <cell r="D1563" t="str">
            <v>VLA601I-WRC</v>
          </cell>
          <cell r="E1563" t="str">
            <v>JBL050</v>
          </cell>
          <cell r="F1563" t="str">
            <v>YES</v>
          </cell>
          <cell r="H1563" t="str">
            <v>Three-way horn-loaded line array system (Weather Protection Treatment)</v>
          </cell>
          <cell r="I1563"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3" t="str">
            <v>Please email CustomAudio@harman.com for quote</v>
          </cell>
          <cell r="K1563" t="str">
            <v>Please email CustomAudio@harman.com for quote</v>
          </cell>
          <cell r="L1563" t="str">
            <v>Please email CustomAudio@harman.com for quote</v>
          </cell>
          <cell r="P1563">
            <v>691991014970</v>
          </cell>
          <cell r="Q1563">
            <v>0</v>
          </cell>
          <cell r="V1563" t="str">
            <v>MX</v>
          </cell>
          <cell r="Y1563">
            <v>649</v>
          </cell>
        </row>
        <row r="1564">
          <cell r="A1564" t="str">
            <v>VLA601I-WRX</v>
          </cell>
          <cell r="B1564" t="str">
            <v>JBL</v>
          </cell>
          <cell r="C1564" t="str">
            <v>Custom Shop Item</v>
          </cell>
          <cell r="D1564" t="str">
            <v>VLA601I-WRC</v>
          </cell>
          <cell r="F1564" t="str">
            <v>YES</v>
          </cell>
          <cell r="H1564" t="str">
            <v>Three-way horn-loaded line array system (Weather Protection Treatment)</v>
          </cell>
          <cell r="I1564" t="str">
            <v>High Output Three-Way Full-Range Horn-Loaded Line Array Loudspeaker System. 60°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4" t="str">
            <v>Please email CustomAudio@harman.com for quote</v>
          </cell>
          <cell r="K1564" t="str">
            <v>Please email CustomAudio@harman.com for quote</v>
          </cell>
          <cell r="L1564" t="str">
            <v>Please email CustomAudio@harman.com for quote</v>
          </cell>
          <cell r="P1564">
            <v>691991014970</v>
          </cell>
          <cell r="V1564" t="str">
            <v>MX</v>
          </cell>
          <cell r="W1564" t="str">
            <v>Compliant</v>
          </cell>
          <cell r="Y1564">
            <v>650</v>
          </cell>
        </row>
        <row r="1565">
          <cell r="A1565" t="str">
            <v>VLA601HI</v>
          </cell>
          <cell r="B1565" t="str">
            <v>JBL</v>
          </cell>
          <cell r="C1565" t="str">
            <v>PD Series</v>
          </cell>
          <cell r="D1565" t="str">
            <v>VLA601HI</v>
          </cell>
          <cell r="E1565" t="str">
            <v>JBL051</v>
          </cell>
          <cell r="H1565" t="str">
            <v>Three-way horn-loaded line array system</v>
          </cell>
          <cell r="I1565" t="str">
            <v>High Output Three-Way Full-Range Horn-Loaded Line Array Loudspeaker System. 60° Horizontal Horn Coverage Pattern.  2x15” LF, 4x8” MF, 6x1.5” Exit HF</v>
          </cell>
          <cell r="J1565">
            <v>14334.51</v>
          </cell>
          <cell r="K1565">
            <v>14334.51</v>
          </cell>
          <cell r="L1565">
            <v>8600.5</v>
          </cell>
          <cell r="P1565">
            <v>691991014987</v>
          </cell>
          <cell r="R1565">
            <v>70</v>
          </cell>
          <cell r="S1565">
            <v>40</v>
          </cell>
          <cell r="T1565">
            <v>20</v>
          </cell>
          <cell r="U1565">
            <v>30</v>
          </cell>
          <cell r="V1565" t="str">
            <v>MX</v>
          </cell>
          <cell r="W1565" t="str">
            <v>Compliant</v>
          </cell>
          <cell r="Y1565">
            <v>651</v>
          </cell>
        </row>
        <row r="1566">
          <cell r="A1566" t="str">
            <v>VLA601HI-WRC</v>
          </cell>
          <cell r="B1566" t="str">
            <v>JBL</v>
          </cell>
          <cell r="C1566" t="str">
            <v>Custom Shop</v>
          </cell>
          <cell r="D1566" t="str">
            <v>VLA601HI-WRC</v>
          </cell>
          <cell r="F1566" t="str">
            <v>YES</v>
          </cell>
          <cell r="H1566" t="str">
            <v>Three-way horn-loaded line array system</v>
          </cell>
          <cell r="I1566" t="str">
            <v>High Output Three-Way Full-Range Horn-Loaded Line Array Loudspeaker System. 60° Horizontal Horn Coverage Pattern.  2x15” LF, 4x8” MF, 6x1.5” Exit HF</v>
          </cell>
          <cell r="J1566" t="str">
            <v>Please email CustomAudio@harman.com for quote</v>
          </cell>
          <cell r="K1566" t="str">
            <v>Please email CustomAudio@harman.com for quote</v>
          </cell>
          <cell r="L1566" t="str">
            <v>Please email CustomAudio@harman.com for quote</v>
          </cell>
          <cell r="R1566">
            <v>200</v>
          </cell>
          <cell r="S1566">
            <v>31</v>
          </cell>
          <cell r="T1566">
            <v>28</v>
          </cell>
          <cell r="U1566">
            <v>55</v>
          </cell>
          <cell r="V1566" t="str">
            <v>MX</v>
          </cell>
          <cell r="W1566" t="str">
            <v>Compliant</v>
          </cell>
          <cell r="Y1566">
            <v>652</v>
          </cell>
        </row>
        <row r="1567">
          <cell r="A1567" t="str">
            <v>VLA601HI-WRX</v>
          </cell>
          <cell r="B1567" t="str">
            <v>JBL</v>
          </cell>
          <cell r="C1567" t="str">
            <v>Custom Shop</v>
          </cell>
          <cell r="D1567" t="str">
            <v>VLA601HI-WRX</v>
          </cell>
          <cell r="F1567" t="str">
            <v>YES</v>
          </cell>
          <cell r="H1567" t="str">
            <v>Three-way horn-loaded line array system</v>
          </cell>
          <cell r="I1567" t="str">
            <v>High Output Three-Way Full-Range Horn-Loaded Line Array Loudspeaker System. 60° Horizontal Horn Coverage Pattern.  2x15” LF, 4x8” MF, 6x1.5” Exit HF</v>
          </cell>
          <cell r="J1567" t="str">
            <v>Please email CustomAudio@harman.com for quote</v>
          </cell>
          <cell r="K1567" t="str">
            <v>Please email CustomAudio@harman.com for quote</v>
          </cell>
          <cell r="L1567" t="str">
            <v>Please email CustomAudio@harman.com for quote</v>
          </cell>
          <cell r="R1567">
            <v>200</v>
          </cell>
          <cell r="S1567">
            <v>22</v>
          </cell>
          <cell r="T1567">
            <v>54</v>
          </cell>
          <cell r="U1567">
            <v>35</v>
          </cell>
          <cell r="V1567" t="str">
            <v>MX</v>
          </cell>
          <cell r="W1567" t="str">
            <v>Compliant</v>
          </cell>
          <cell r="Y1567">
            <v>653</v>
          </cell>
        </row>
        <row r="1568">
          <cell r="A1568" t="str">
            <v>VLA901I-WRC</v>
          </cell>
          <cell r="B1568" t="str">
            <v>JBL</v>
          </cell>
          <cell r="C1568" t="str">
            <v>Custom Shop Item</v>
          </cell>
          <cell r="D1568" t="str">
            <v>VLA901I-WRC</v>
          </cell>
          <cell r="F1568" t="str">
            <v>YES</v>
          </cell>
          <cell r="H1568" t="str">
            <v>Three-way horn-loaded line array system (Weather Protection Treatment)</v>
          </cell>
          <cell r="I1568"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8" t="str">
            <v>Please email CustomAudio@harman.com for quote</v>
          </cell>
          <cell r="K1568" t="str">
            <v>Please email CustomAudio@harman.com for quote</v>
          </cell>
          <cell r="L1568" t="str">
            <v>Please email CustomAudio@harman.com for quote</v>
          </cell>
          <cell r="P1568">
            <v>691991015007</v>
          </cell>
          <cell r="V1568" t="str">
            <v>MX</v>
          </cell>
          <cell r="W1568" t="str">
            <v>Compliant</v>
          </cell>
          <cell r="Y1568">
            <v>654</v>
          </cell>
        </row>
        <row r="1569">
          <cell r="A1569" t="str">
            <v>VLA901I-WRX</v>
          </cell>
          <cell r="B1569" t="str">
            <v>JBL</v>
          </cell>
          <cell r="C1569" t="str">
            <v>Custom Shop Item</v>
          </cell>
          <cell r="D1569" t="str">
            <v>VLA901I-WRX</v>
          </cell>
          <cell r="F1569" t="str">
            <v>YES</v>
          </cell>
          <cell r="H1569" t="str">
            <v>Three-way horn-loaded line array system (Weather Protection Treatment)</v>
          </cell>
          <cell r="I1569" t="str">
            <v>High Output Three-Way Full-Range Horn-Loaded Line Array Loudspeaker System. 90°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69" t="str">
            <v>Please email CustomAudio@harman.com for quote</v>
          </cell>
          <cell r="K1569" t="str">
            <v>Please email CustomAudio@harman.com for quote</v>
          </cell>
          <cell r="L1569" t="str">
            <v>Please email CustomAudio@harman.com for quote</v>
          </cell>
          <cell r="P1569">
            <v>691991032455</v>
          </cell>
          <cell r="R1569">
            <v>286</v>
          </cell>
          <cell r="S1569">
            <v>35.5</v>
          </cell>
          <cell r="T1569">
            <v>23.5</v>
          </cell>
          <cell r="U1569">
            <v>30</v>
          </cell>
          <cell r="V1569" t="str">
            <v>MX</v>
          </cell>
          <cell r="W1569" t="str">
            <v>Compliant</v>
          </cell>
          <cell r="Y1569">
            <v>655</v>
          </cell>
        </row>
        <row r="1570">
          <cell r="A1570" t="str">
            <v>VLA901HI-WRC</v>
          </cell>
          <cell r="B1570" t="str">
            <v>JBL</v>
          </cell>
          <cell r="C1570" t="str">
            <v>Custom Shop Item</v>
          </cell>
          <cell r="D1570" t="str">
            <v>VLA901HI-WRC</v>
          </cell>
          <cell r="E1570" t="str">
            <v>JBL050</v>
          </cell>
          <cell r="F1570" t="str">
            <v>YES</v>
          </cell>
          <cell r="H1570" t="str">
            <v>Three-way horn-loaded line array system (Weather Protection Treatment)</v>
          </cell>
          <cell r="I1570"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70" t="str">
            <v>Please email CustomAudio@harman.com for quote</v>
          </cell>
          <cell r="K1570" t="str">
            <v>Please email CustomAudio@harman.com for quote</v>
          </cell>
          <cell r="L1570" t="str">
            <v>Please email CustomAudio@harman.com for quote</v>
          </cell>
          <cell r="P1570">
            <v>691991015021</v>
          </cell>
          <cell r="V1570" t="str">
            <v>CN</v>
          </cell>
          <cell r="Y1570">
            <v>656</v>
          </cell>
        </row>
        <row r="1571">
          <cell r="A1571" t="str">
            <v>VLA901HI-WRX</v>
          </cell>
          <cell r="B1571" t="str">
            <v>JBL</v>
          </cell>
          <cell r="C1571" t="str">
            <v>Custom Shop Item</v>
          </cell>
          <cell r="D1571" t="str">
            <v>VLA901HI-WRX</v>
          </cell>
          <cell r="E1571" t="str">
            <v>JBL050</v>
          </cell>
          <cell r="F1571" t="str">
            <v>YES</v>
          </cell>
          <cell r="H1571" t="str">
            <v>Three-way horn-loaded line array system (Weather Protection Treatment)</v>
          </cell>
          <cell r="I1571" t="str">
            <v>High Output Three-Way Full-Range Horn-Loaded Line Array Loudspeaker System. 90°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71">
            <v>17176.28</v>
          </cell>
          <cell r="K1571">
            <v>17176.28</v>
          </cell>
          <cell r="L1571">
            <v>10306.049999999999</v>
          </cell>
          <cell r="P1571">
            <v>691991032424</v>
          </cell>
          <cell r="R1571">
            <v>180</v>
          </cell>
          <cell r="S1571">
            <v>22</v>
          </cell>
          <cell r="T1571">
            <v>54</v>
          </cell>
          <cell r="U1571">
            <v>30</v>
          </cell>
          <cell r="V1571" t="str">
            <v>MX</v>
          </cell>
          <cell r="Y1571">
            <v>657</v>
          </cell>
        </row>
        <row r="1572">
          <cell r="A1572" t="str">
            <v>VLA-C2100-GR</v>
          </cell>
          <cell r="B1572" t="str">
            <v>JBL</v>
          </cell>
          <cell r="C1572" t="str">
            <v>VLA Compact</v>
          </cell>
          <cell r="D1572" t="str">
            <v xml:space="preserve">VLA-C2100-GR   </v>
          </cell>
          <cell r="E1572" t="str">
            <v>JBL051</v>
          </cell>
          <cell r="H1572" t="str">
            <v>Two-way horn-loaded line array system.  100° horizontal coverage. Gray.</v>
          </cell>
          <cell r="I1572" t="str">
            <v>Same as VLA-C2100-BK, but in Gray.</v>
          </cell>
          <cell r="J1572">
            <v>7730</v>
          </cell>
          <cell r="K1572">
            <v>7730</v>
          </cell>
          <cell r="L1572">
            <v>3865</v>
          </cell>
          <cell r="P1572">
            <v>691991010354</v>
          </cell>
          <cell r="V1572" t="str">
            <v>MX</v>
          </cell>
          <cell r="Y1572">
            <v>658</v>
          </cell>
        </row>
        <row r="1573">
          <cell r="A1573" t="str">
            <v>VLA-C2100-BK</v>
          </cell>
          <cell r="B1573" t="str">
            <v>JBL</v>
          </cell>
          <cell r="C1573" t="str">
            <v>VLA Compact</v>
          </cell>
          <cell r="D1573" t="str">
            <v>VLA-C2100-BK</v>
          </cell>
          <cell r="E1573" t="str">
            <v>JBL051</v>
          </cell>
          <cell r="F1573" t="str">
            <v>YES</v>
          </cell>
          <cell r="H1573" t="str">
            <v>Two-way horn-loaded line array system.  100° horizontal coverage. Black.</v>
          </cell>
          <cell r="I1573" t="str">
            <v>Two-way horn-loaded line array loudspeaker system.  100° horizontal horn coverage pattern.  2x10"LF, 3x0.8" Exit HF.  Comes standard with IP55 weather protection, with fiberglass enclosure and stainless steel components.  Bi-amp or passive (field switchable).  Black.</v>
          </cell>
          <cell r="J1573">
            <v>7730</v>
          </cell>
          <cell r="K1573">
            <v>7730</v>
          </cell>
          <cell r="L1573">
            <v>3865</v>
          </cell>
          <cell r="P1573">
            <v>691991010361</v>
          </cell>
          <cell r="V1573" t="str">
            <v>MX</v>
          </cell>
          <cell r="Y1573">
            <v>659</v>
          </cell>
        </row>
        <row r="1574">
          <cell r="A1574" t="str">
            <v>VLA-C265-GR</v>
          </cell>
          <cell r="B1574" t="str">
            <v>JBL</v>
          </cell>
          <cell r="C1574" t="str">
            <v>VLA Compact</v>
          </cell>
          <cell r="D1574" t="str">
            <v>VLA-C265-GR</v>
          </cell>
          <cell r="E1574" t="str">
            <v>JBL051</v>
          </cell>
          <cell r="F1574" t="str">
            <v>YES</v>
          </cell>
          <cell r="H1574" t="str">
            <v>Two-way horn-loaded line array system.  65° horizontal coverage. Gray.</v>
          </cell>
          <cell r="I1574" t="str">
            <v>Same as VLA-C265-BK, but in Gray.</v>
          </cell>
          <cell r="J1574">
            <v>7730</v>
          </cell>
          <cell r="K1574">
            <v>7730</v>
          </cell>
          <cell r="L1574">
            <v>3865</v>
          </cell>
          <cell r="P1574">
            <v>691991013348</v>
          </cell>
          <cell r="V1574" t="str">
            <v>MX</v>
          </cell>
          <cell r="Y1574">
            <v>660</v>
          </cell>
        </row>
        <row r="1575">
          <cell r="A1575" t="str">
            <v>VLA-C265-BK</v>
          </cell>
          <cell r="B1575" t="str">
            <v>JBL</v>
          </cell>
          <cell r="C1575" t="str">
            <v>VLA Compact</v>
          </cell>
          <cell r="D1575" t="str">
            <v>VLA-C265-BK</v>
          </cell>
          <cell r="E1575" t="str">
            <v>JBL051</v>
          </cell>
          <cell r="F1575" t="str">
            <v>YES</v>
          </cell>
          <cell r="H1575" t="str">
            <v>Two-way horn-loaded line array system.  65° horizontal coverage. Black</v>
          </cell>
          <cell r="I1575" t="str">
            <v>Two-way horn-loaded line array loudspeaker system.  65° horizontal horn coverage pattern.  2x10"LF, 3x0.8" Exit HF.  Comes standard with IP55 weather protection, with fiberglass enclosure and stainless steel components.  Bi-amp or passive (field switchable).  Black.</v>
          </cell>
          <cell r="J1575">
            <v>7730</v>
          </cell>
          <cell r="K1575">
            <v>7730</v>
          </cell>
          <cell r="L1575">
            <v>3865</v>
          </cell>
          <cell r="P1575">
            <v>691991032479</v>
          </cell>
          <cell r="V1575" t="str">
            <v>MX</v>
          </cell>
          <cell r="Y1575">
            <v>661</v>
          </cell>
        </row>
        <row r="1576">
          <cell r="A1576" t="str">
            <v>VLA-C125S-GR</v>
          </cell>
          <cell r="B1576" t="str">
            <v>JBL</v>
          </cell>
          <cell r="C1576" t="str">
            <v>VLA Compact</v>
          </cell>
          <cell r="D1576" t="str">
            <v xml:space="preserve">VLA-C125S-GR   </v>
          </cell>
          <cell r="E1576" t="str">
            <v>JBL051</v>
          </cell>
          <cell r="H1576" t="str">
            <v>Subwoofer for VLA Compact line array system.  Gray.</v>
          </cell>
          <cell r="I1576" t="str">
            <v>Same as VLA-C125S-BK, but in Gray.</v>
          </cell>
          <cell r="J1576">
            <v>6400</v>
          </cell>
          <cell r="K1576">
            <v>6400</v>
          </cell>
          <cell r="L1576">
            <v>3200</v>
          </cell>
          <cell r="P1576">
            <v>691991010378</v>
          </cell>
          <cell r="V1576" t="str">
            <v>MX</v>
          </cell>
          <cell r="Y1576">
            <v>662</v>
          </cell>
        </row>
        <row r="1577">
          <cell r="A1577" t="str">
            <v>VLA-C125S-BK</v>
          </cell>
          <cell r="B1577" t="str">
            <v>JBL</v>
          </cell>
          <cell r="C1577" t="str">
            <v>VLA Compact</v>
          </cell>
          <cell r="D1577" t="str">
            <v>VLA-C125S-BK</v>
          </cell>
          <cell r="E1577" t="str">
            <v>JBL051</v>
          </cell>
          <cell r="F1577" t="str">
            <v>YES</v>
          </cell>
          <cell r="H1577" t="str">
            <v>Subwoofer for VLA Compact line array system.  Black.</v>
          </cell>
          <cell r="I1577" t="str">
            <v>Subwoofer for VLA Compact line array system.  Dual 15" Differential Drive® transducers.  Comes standard with IP55 weather protection, with fiberglass enclosure and stainless steel components.  Black.</v>
          </cell>
          <cell r="J1577">
            <v>6400</v>
          </cell>
          <cell r="K1577">
            <v>6400</v>
          </cell>
          <cell r="L1577">
            <v>3200</v>
          </cell>
          <cell r="P1577">
            <v>691991010385</v>
          </cell>
          <cell r="V1577" t="str">
            <v>MX</v>
          </cell>
          <cell r="Y1577">
            <v>663</v>
          </cell>
        </row>
        <row r="1578">
          <cell r="A1578" t="str">
            <v>JBL-P3266MX</v>
          </cell>
          <cell r="B1578" t="str">
            <v>JBL</v>
          </cell>
          <cell r="C1578" t="str">
            <v>PD Series</v>
          </cell>
          <cell r="D1578" t="str">
            <v>VLA901HI</v>
          </cell>
          <cell r="E1578" t="str">
            <v>JBL046</v>
          </cell>
          <cell r="H1578" t="str">
            <v>Three-way horn-loaded line array system</v>
          </cell>
          <cell r="I1578" t="str">
            <v>High Output Three-Way Full-Range Horn-Loaded Line Array Loudspeaker System. 90° Horizontal Horn Coverage Pattern.  2x15” LF, 4x8” MF, 6x1.5” Exit HF</v>
          </cell>
          <cell r="J1578">
            <v>14291.25</v>
          </cell>
          <cell r="K1578">
            <v>14291.25</v>
          </cell>
          <cell r="L1578">
            <v>8574.75</v>
          </cell>
          <cell r="P1578">
            <v>691991015014</v>
          </cell>
          <cell r="V1578" t="str">
            <v>MX</v>
          </cell>
          <cell r="W1578" t="str">
            <v>Compliant</v>
          </cell>
          <cell r="Y1578">
            <v>664</v>
          </cell>
        </row>
        <row r="1579">
          <cell r="A1579" t="str">
            <v>VLA-C125S-ACC</v>
          </cell>
          <cell r="B1579" t="str">
            <v>JBL</v>
          </cell>
          <cell r="C1579" t="str">
            <v>VLA Compact</v>
          </cell>
          <cell r="D1579" t="str">
            <v>VLA-C125S-ACC</v>
          </cell>
          <cell r="E1579" t="str">
            <v>VK SERIES</v>
          </cell>
          <cell r="F1579" t="str">
            <v>YES</v>
          </cell>
          <cell r="H1579" t="str">
            <v>Accessory cardioid kit for VLA-C125S subwoofer.</v>
          </cell>
          <cell r="I1579" t="str">
            <v>Kit for wiring of 3 VLA-C-125S subwoofers in cardioid configuration (2 front-facing and 1 rear-facing).  Allows for neat, unexposed inter-cabinet wiring via the tops and bottoms of cabinets.</v>
          </cell>
          <cell r="J1579">
            <v>450</v>
          </cell>
          <cell r="K1579">
            <v>450</v>
          </cell>
          <cell r="L1579">
            <v>225</v>
          </cell>
          <cell r="P1579">
            <v>691991007620</v>
          </cell>
          <cell r="V1579" t="str">
            <v>MX</v>
          </cell>
          <cell r="Y1579">
            <v>665</v>
          </cell>
        </row>
        <row r="1580">
          <cell r="A1580" t="str">
            <v>JBL-P3267MX</v>
          </cell>
          <cell r="B1580" t="str">
            <v>JBL</v>
          </cell>
          <cell r="C1580" t="str">
            <v>PD Series</v>
          </cell>
          <cell r="D1580" t="str">
            <v>VLA301I</v>
          </cell>
          <cell r="E1580" t="str">
            <v>JBL050</v>
          </cell>
          <cell r="H1580" t="str">
            <v>Three-way horn-loaded line array system</v>
          </cell>
          <cell r="I1580" t="str">
            <v>High Output Three-Way Full-Range Horn-Loaded Line Array Loudspeaker System. 30° Horizontal Horn Coverage Pattern.  2x15” LF, 2x8” MF, 3x1.5” Exit HF</v>
          </cell>
          <cell r="J1580">
            <v>13990.49</v>
          </cell>
          <cell r="K1580">
            <v>13990.49</v>
          </cell>
          <cell r="L1580">
            <v>8394.5</v>
          </cell>
          <cell r="P1580">
            <v>691991014932</v>
          </cell>
          <cell r="V1580" t="str">
            <v>MX</v>
          </cell>
          <cell r="W1580" t="str">
            <v>Compliant</v>
          </cell>
          <cell r="Y1580">
            <v>666</v>
          </cell>
        </row>
        <row r="1581">
          <cell r="A1581" t="str">
            <v>JBL-VLACSB2BK</v>
          </cell>
          <cell r="B1581" t="str">
            <v>JBL</v>
          </cell>
          <cell r="C1581" t="str">
            <v>VLA Compact</v>
          </cell>
          <cell r="D1581" t="str">
            <v>VLA-C-SB2</v>
          </cell>
          <cell r="E1581" t="str">
            <v>JBL018</v>
          </cell>
          <cell r="H1581" t="str">
            <v>Suspension Kit for VLA-C Arrays</v>
          </cell>
          <cell r="I1581" t="str">
            <v xml:space="preserve"> Suspension Kit for VLA-C Arrays with 2 pcs VLA-C-SB2 Suspension Bars (for top and bottom of array) and 3 pcs Forged-Shoulder Eye Bolts.   See user’s guide for instructions and limitations.  Black only.</v>
          </cell>
          <cell r="J1581">
            <v>3080</v>
          </cell>
          <cell r="K1581">
            <v>3080</v>
          </cell>
          <cell r="L1581">
            <v>1540</v>
          </cell>
          <cell r="P1581">
            <v>691991034374</v>
          </cell>
          <cell r="V1581" t="str">
            <v>US</v>
          </cell>
          <cell r="Y1581">
            <v>667</v>
          </cell>
        </row>
        <row r="1582">
          <cell r="A1582" t="str">
            <v>JBL-P3268MX</v>
          </cell>
          <cell r="B1582" t="str">
            <v>JBL</v>
          </cell>
          <cell r="C1582" t="str">
            <v>Custom Shop Item</v>
          </cell>
          <cell r="D1582" t="str">
            <v>VLA301I-WRC</v>
          </cell>
          <cell r="E1582" t="str">
            <v>JBL050</v>
          </cell>
          <cell r="F1582" t="str">
            <v>YES</v>
          </cell>
          <cell r="H1582" t="str">
            <v>Three-way horn-loaded line array system (Weather Protection Treatment)</v>
          </cell>
          <cell r="I1582" t="str">
            <v>High Output Three-Way Full-Range Horn-Loaded Line Array Loudspeaker System. 30° Horizontal Horn Coverage Pattern.  2x15” LF, 2x8” MF, 3x1.5”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82" t="str">
            <v>Please email CustomAudio@harman.com for quote</v>
          </cell>
          <cell r="K1582" t="str">
            <v>Please email CustomAudio@harman.com for quote</v>
          </cell>
          <cell r="L1582" t="str">
            <v>Please email CustomAudio@harman.com for quote</v>
          </cell>
          <cell r="P1582">
            <v>691991014949</v>
          </cell>
          <cell r="V1582" t="str">
            <v>MX</v>
          </cell>
          <cell r="W1582" t="str">
            <v>Compliant</v>
          </cell>
          <cell r="Y1582">
            <v>668</v>
          </cell>
        </row>
        <row r="1583">
          <cell r="A1583" t="str">
            <v>LINE ARRAYS:
Vertec Series Large Format Line Arrays</v>
          </cell>
          <cell r="B1583" t="str">
            <v>JBL</v>
          </cell>
          <cell r="Y1583">
            <v>669</v>
          </cell>
        </row>
        <row r="1584">
          <cell r="A1584" t="str">
            <v>JBL-P3269MX</v>
          </cell>
          <cell r="B1584" t="str">
            <v>JBL</v>
          </cell>
          <cell r="C1584" t="str">
            <v>PD Series</v>
          </cell>
          <cell r="D1584" t="str">
            <v>VLA301HI</v>
          </cell>
          <cell r="E1584" t="str">
            <v>JBL050</v>
          </cell>
          <cell r="H1584" t="str">
            <v>Three-way horn-loaded line array system</v>
          </cell>
          <cell r="I1584" t="str">
            <v>High Output Three-Way Full-Range Horn-Loaded Line Array Loudspeaker System. 30° Horizontal Horn Coverage Pattern.  2x15” LF, 4x8” MF, 6x1.5” Exit HF</v>
          </cell>
          <cell r="J1584">
            <v>15879.51</v>
          </cell>
          <cell r="K1584">
            <v>15879.51</v>
          </cell>
          <cell r="L1584">
            <v>9527.5</v>
          </cell>
          <cell r="P1584">
            <v>691991014956</v>
          </cell>
          <cell r="V1584" t="str">
            <v>MX</v>
          </cell>
          <cell r="W1584" t="str">
            <v>Compliant</v>
          </cell>
          <cell r="Y1584">
            <v>670</v>
          </cell>
        </row>
        <row r="1585">
          <cell r="A1585" t="str">
            <v>JBL-P3270MX</v>
          </cell>
          <cell r="B1585" t="str">
            <v>JBL</v>
          </cell>
          <cell r="C1585" t="str">
            <v>Custom Shop Item</v>
          </cell>
          <cell r="D1585" t="str">
            <v>VLA301HI-WRC</v>
          </cell>
          <cell r="E1585" t="str">
            <v>JBL050</v>
          </cell>
          <cell r="F1585" t="str">
            <v>YES</v>
          </cell>
          <cell r="H1585" t="str">
            <v>Three-way horn-loaded line array system (Weather Protection Treatment)</v>
          </cell>
          <cell r="I1585" t="str">
            <v>High Output Three-Way Full-Range Horn-Loaded Line Array Loudspeaker System. 30° Horizontal Horn Coverage Pattern.  2x15” LF, 4x8” MF, 6x1.5” Exit HF.  With Weather Protection Treatment. Refer to WEATHER RESISTANT Configurations for AE, PD &amp; VLA Series document for details regarding WRC/WRX models. Standard color is GRAY. Available in Black (-BK) &amp; White (-WH).8-10 weeks ship time for orders of 1-10, larger needs to be reviewed8-10 weeks ship time for orders of 1-10, larger needs to be reviewed</v>
          </cell>
          <cell r="J1585" t="str">
            <v>Please email CustomAudio@harman.com for quote</v>
          </cell>
          <cell r="K1585" t="str">
            <v>Please email CustomAudio@harman.com for quote</v>
          </cell>
          <cell r="L1585" t="str">
            <v>Please email CustomAudio@harman.com for quote</v>
          </cell>
          <cell r="P1585">
            <v>691991036651</v>
          </cell>
          <cell r="V1585" t="str">
            <v>MX</v>
          </cell>
          <cell r="W1585" t="str">
            <v>Compliant</v>
          </cell>
          <cell r="Y1585">
            <v>671</v>
          </cell>
        </row>
        <row r="1586">
          <cell r="A1586" t="str">
            <v>JBL-P3271MX</v>
          </cell>
          <cell r="B1586" t="str">
            <v>JBL</v>
          </cell>
          <cell r="C1586" t="str">
            <v>Custom Shop Item</v>
          </cell>
          <cell r="D1586" t="str">
            <v>VLA301HI-WRX</v>
          </cell>
          <cell r="E1586" t="str">
            <v>JBL050</v>
          </cell>
          <cell r="F1586" t="str">
            <v>YES</v>
          </cell>
          <cell r="H1586" t="str">
            <v>Three-way horn-loaded line array system (Extreme Weather Protection Treatment)</v>
          </cell>
          <cell r="I1586" t="str">
            <v>High Output Three-Way Full-Range Horn-Loaded Line Array Loudspeaker System. 30° Horizontal Horn Coverage Pattern.  2x15” LF, 4x8” MF, 6x1.5” Exit HF.  With Extreme Weather Protection Treatment. Refer to WEATHER RESISTANT Configurations for AE, PD &amp; VLA Series document for details regarding WRC/WRX models. Standard color is GRAY. Available in Black (-BK) &amp; White (-WH).</v>
          </cell>
          <cell r="J1586" t="str">
            <v>Please email CustomAudio@harman.com for quote</v>
          </cell>
          <cell r="K1586" t="str">
            <v>Please email CustomAudio@harman.com for quote</v>
          </cell>
          <cell r="L1586" t="str">
            <v>Please email CustomAudio@harman.com for quote</v>
          </cell>
          <cell r="P1586">
            <v>691991036644</v>
          </cell>
          <cell r="R1586">
            <v>421</v>
          </cell>
          <cell r="S1586">
            <v>54</v>
          </cell>
          <cell r="T1586">
            <v>21.5</v>
          </cell>
          <cell r="U1586">
            <v>60</v>
          </cell>
          <cell r="V1586" t="str">
            <v>MX</v>
          </cell>
          <cell r="W1586" t="str">
            <v>Compliant</v>
          </cell>
          <cell r="Y1586">
            <v>672</v>
          </cell>
        </row>
        <row r="1587">
          <cell r="A1587" t="str">
            <v>LINE ARRAYS:
VTX Series Large Format Line Arrays</v>
          </cell>
          <cell r="B1587" t="str">
            <v>JBL</v>
          </cell>
          <cell r="Y1587">
            <v>673</v>
          </cell>
        </row>
        <row r="1588">
          <cell r="A1588" t="str">
            <v>JBL-P3250MX</v>
          </cell>
          <cell r="B1588" t="str">
            <v>JBL</v>
          </cell>
          <cell r="C1588" t="str">
            <v>VTX SERIES</v>
          </cell>
          <cell r="D1588" t="str">
            <v>VTX A6</v>
          </cell>
          <cell r="E1588" t="str">
            <v>NEWPART</v>
          </cell>
          <cell r="F1588" t="str">
            <v>YES</v>
          </cell>
          <cell r="H1588" t="str">
            <v>Sub-compact Line Array Speaker</v>
          </cell>
          <cell r="I1588" t="str">
            <v>Sub-compact dual 6.5-inch line array speaker, 2-Way, 110-degree</v>
          </cell>
          <cell r="J1588" t="str">
            <v>“Price On Application (POA) Contact your Representative"</v>
          </cell>
          <cell r="K1588" t="str">
            <v>“Price On Application (POA) Contact your Representative"</v>
          </cell>
          <cell r="L1588" t="str">
            <v>“Price On Application (POA) Contact your Representative"</v>
          </cell>
          <cell r="P1588">
            <v>691991035876</v>
          </cell>
          <cell r="R1588">
            <v>7.5</v>
          </cell>
          <cell r="S1588">
            <v>21.1</v>
          </cell>
          <cell r="T1588">
            <v>11.8</v>
          </cell>
          <cell r="U1588">
            <v>40.299999999999997</v>
          </cell>
          <cell r="V1588" t="str">
            <v>MX</v>
          </cell>
          <cell r="Y1588">
            <v>674</v>
          </cell>
        </row>
        <row r="1589">
          <cell r="A1589" t="str">
            <v>JBL-P3251MX</v>
          </cell>
          <cell r="B1589" t="str">
            <v>JBL</v>
          </cell>
          <cell r="C1589" t="str">
            <v>VTX SERIES</v>
          </cell>
          <cell r="D1589" t="str">
            <v>VTX B15</v>
          </cell>
          <cell r="E1589" t="str">
            <v>JBL046</v>
          </cell>
          <cell r="F1589" t="str">
            <v>YES</v>
          </cell>
          <cell r="H1589" t="str">
            <v>Compact Subwoofer</v>
          </cell>
          <cell r="I1589" t="str">
            <v>Sub-compact Arrayable 15-inch Subwoofer</v>
          </cell>
          <cell r="J1589" t="str">
            <v>“Price On Application (POA) Contact your Representative"</v>
          </cell>
          <cell r="K1589" t="str">
            <v>“Price On Application (POA) Contact your Representative"</v>
          </cell>
          <cell r="L1589" t="str">
            <v>“Price On Application (POA) Contact your Representative"</v>
          </cell>
          <cell r="P1589">
            <v>691991035869</v>
          </cell>
          <cell r="R1589">
            <v>18.3</v>
          </cell>
          <cell r="S1589">
            <v>21.1</v>
          </cell>
          <cell r="T1589">
            <v>23.1</v>
          </cell>
          <cell r="U1589">
            <v>91.5</v>
          </cell>
          <cell r="V1589" t="str">
            <v>MX</v>
          </cell>
          <cell r="Y1589">
            <v>675</v>
          </cell>
        </row>
        <row r="1590">
          <cell r="A1590" t="str">
            <v>JBL-P3252MX</v>
          </cell>
          <cell r="B1590" t="str">
            <v>JBL</v>
          </cell>
          <cell r="C1590" t="str">
            <v>VTX SERIES</v>
          </cell>
          <cell r="D1590" t="str">
            <v>VTX B15G</v>
          </cell>
          <cell r="E1590" t="str">
            <v>JBL046</v>
          </cell>
          <cell r="F1590" t="str">
            <v>YES</v>
          </cell>
          <cell r="H1590" t="str">
            <v>Compact Subwoofer</v>
          </cell>
          <cell r="I1590" t="str">
            <v>Sub-compact 15-inch Subwoofer</v>
          </cell>
          <cell r="J1590" t="str">
            <v>“Price On Application (POA) Contact your Representative"</v>
          </cell>
          <cell r="K1590" t="str">
            <v>“Price On Application (POA) Contact your Representative"</v>
          </cell>
          <cell r="L1590" t="str">
            <v>“Price On Application (POA) Contact your Representative"</v>
          </cell>
          <cell r="P1590">
            <v>691991035852</v>
          </cell>
          <cell r="R1590">
            <v>18.63</v>
          </cell>
          <cell r="S1590">
            <v>21.1</v>
          </cell>
          <cell r="T1590">
            <v>23.1</v>
          </cell>
          <cell r="U1590">
            <v>74.8</v>
          </cell>
          <cell r="V1590" t="str">
            <v>MX</v>
          </cell>
          <cell r="Y1590">
            <v>676</v>
          </cell>
        </row>
        <row r="1591">
          <cell r="A1591" t="str">
            <v>JBL-P3253MX</v>
          </cell>
          <cell r="B1591" t="str">
            <v>JBL</v>
          </cell>
          <cell r="C1591" t="str">
            <v>VTX SERIES</v>
          </cell>
          <cell r="D1591" t="str">
            <v>VTX A6 MF</v>
          </cell>
          <cell r="E1591" t="str">
            <v>JBL046</v>
          </cell>
          <cell r="F1591" t="str">
            <v>YES</v>
          </cell>
          <cell r="H1591" t="str">
            <v>Mini Frame</v>
          </cell>
          <cell r="I1591" t="str">
            <v>Mini Frame for A6 and B15</v>
          </cell>
          <cell r="J1591" t="str">
            <v>“Price On Application (POA) Contact your Representative"</v>
          </cell>
          <cell r="K1591" t="str">
            <v>“Price On Application (POA) Contact your Representative"</v>
          </cell>
          <cell r="L1591" t="str">
            <v>“Price On Application (POA) Contact your Representative"</v>
          </cell>
          <cell r="P1591">
            <v>691991035845</v>
          </cell>
          <cell r="R1591">
            <v>3.4</v>
          </cell>
          <cell r="S1591">
            <v>20</v>
          </cell>
          <cell r="T1591">
            <v>20.399999999999999</v>
          </cell>
          <cell r="U1591">
            <v>13.6</v>
          </cell>
          <cell r="V1591" t="str">
            <v>CN</v>
          </cell>
          <cell r="Y1591">
            <v>677</v>
          </cell>
        </row>
        <row r="1592">
          <cell r="A1592" t="str">
            <v>JBL-P3254MX</v>
          </cell>
          <cell r="B1592" t="str">
            <v>JBL</v>
          </cell>
          <cell r="C1592" t="str">
            <v>VTX SERIES</v>
          </cell>
          <cell r="D1592" t="str">
            <v>VTX A6 SB</v>
          </cell>
          <cell r="E1592" t="str">
            <v>JBL046</v>
          </cell>
          <cell r="F1592" t="str">
            <v>YES</v>
          </cell>
          <cell r="H1592" t="str">
            <v>Suspension Bar</v>
          </cell>
          <cell r="I1592" t="str">
            <v>Suspension Bar for A6 and B15</v>
          </cell>
          <cell r="J1592" t="str">
            <v>“Price On Application (POA) Contact your Representative"</v>
          </cell>
          <cell r="K1592" t="str">
            <v>“Price On Application (POA) Contact your Representative"</v>
          </cell>
          <cell r="L1592" t="str">
            <v>“Price On Application (POA) Contact your Representative"</v>
          </cell>
          <cell r="P1592">
            <v>691991035838</v>
          </cell>
          <cell r="R1592">
            <v>2.4</v>
          </cell>
          <cell r="S1592">
            <v>20.399999999999999</v>
          </cell>
          <cell r="T1592">
            <v>2.6</v>
          </cell>
          <cell r="U1592">
            <v>3.9</v>
          </cell>
          <cell r="V1592" t="str">
            <v>CN</v>
          </cell>
          <cell r="Y1592">
            <v>678</v>
          </cell>
        </row>
        <row r="1593">
          <cell r="A1593" t="str">
            <v>JBL-P3255MX</v>
          </cell>
          <cell r="B1593" t="str">
            <v>JBL</v>
          </cell>
          <cell r="C1593" t="str">
            <v>VTX SERIES</v>
          </cell>
          <cell r="D1593" t="str">
            <v>VTX A6 BP</v>
          </cell>
          <cell r="E1593" t="str">
            <v>JBL046</v>
          </cell>
          <cell r="F1593" t="str">
            <v>YES</v>
          </cell>
          <cell r="H1593" t="str">
            <v>Base Plate</v>
          </cell>
          <cell r="I1593" t="str">
            <v>Base Plate for A6</v>
          </cell>
          <cell r="J1593" t="str">
            <v>“Price On Application (POA) Contact your Representative"</v>
          </cell>
          <cell r="K1593" t="str">
            <v>“Price On Application (POA) Contact your Representative"</v>
          </cell>
          <cell r="L1593" t="str">
            <v>“Price On Application (POA) Contact your Representative"</v>
          </cell>
          <cell r="P1593">
            <v>691991035821</v>
          </cell>
          <cell r="R1593">
            <v>2.2000000000000002</v>
          </cell>
          <cell r="S1593">
            <v>20</v>
          </cell>
          <cell r="T1593">
            <v>11.9</v>
          </cell>
          <cell r="U1593">
            <v>11.6</v>
          </cell>
          <cell r="V1593" t="str">
            <v>CN</v>
          </cell>
          <cell r="Y1593">
            <v>679</v>
          </cell>
        </row>
        <row r="1594">
          <cell r="A1594" t="str">
            <v>JBL-P3256MX</v>
          </cell>
          <cell r="B1594" t="str">
            <v>JBL</v>
          </cell>
          <cell r="C1594" t="str">
            <v>VTX SERIES</v>
          </cell>
          <cell r="D1594" t="str">
            <v>VTX A6 CASE</v>
          </cell>
          <cell r="E1594" t="str">
            <v>JBL046</v>
          </cell>
          <cell r="F1594" t="str">
            <v>YES</v>
          </cell>
          <cell r="H1594" t="str">
            <v>Road Case</v>
          </cell>
          <cell r="I1594" t="str">
            <v xml:space="preserve">Road case for (4) VTX A6 and accessories </v>
          </cell>
          <cell r="J1594" t="str">
            <v>“Price On Application (POA) Contact your Representative"</v>
          </cell>
          <cell r="K1594" t="str">
            <v>“Price On Application (POA) Contact your Representative"</v>
          </cell>
          <cell r="L1594" t="str">
            <v>“Price On Application (POA) Contact your Representative"</v>
          </cell>
          <cell r="P1594">
            <v>691991035814</v>
          </cell>
          <cell r="R1594">
            <v>43.5</v>
          </cell>
          <cell r="S1594">
            <v>24.2</v>
          </cell>
          <cell r="T1594">
            <v>22.2</v>
          </cell>
          <cell r="U1594">
            <v>103</v>
          </cell>
          <cell r="V1594" t="str">
            <v>MX</v>
          </cell>
          <cell r="Y1594">
            <v>680</v>
          </cell>
        </row>
        <row r="1595">
          <cell r="A1595" t="str">
            <v>JBL-P3257MX</v>
          </cell>
          <cell r="B1595" t="str">
            <v>JBL</v>
          </cell>
          <cell r="C1595" t="str">
            <v>VTX SERIES</v>
          </cell>
          <cell r="D1595" t="str">
            <v>VTX B15 ACC</v>
          </cell>
          <cell r="E1595" t="str">
            <v>JBL046</v>
          </cell>
          <cell r="F1595" t="str">
            <v>YES</v>
          </cell>
          <cell r="H1595" t="str">
            <v>Transportation Accessory</v>
          </cell>
          <cell r="I1595" t="str">
            <v>Accessory Cover &amp; Caster board for B15 and B15G</v>
          </cell>
          <cell r="J1595" t="str">
            <v>“Price On Application (POA) Contact your Representative"</v>
          </cell>
          <cell r="K1595" t="str">
            <v>“Price On Application (POA) Contact your Representative"</v>
          </cell>
          <cell r="L1595" t="str">
            <v>“Price On Application (POA) Contact your Representative"</v>
          </cell>
          <cell r="P1595">
            <v>691991035807</v>
          </cell>
          <cell r="R1595">
            <v>4.9000000000000004</v>
          </cell>
          <cell r="S1595">
            <v>21.1</v>
          </cell>
          <cell r="T1595">
            <v>18</v>
          </cell>
          <cell r="U1595">
            <v>15.4</v>
          </cell>
          <cell r="V1595" t="str">
            <v>MX</v>
          </cell>
          <cell r="Y1595">
            <v>681</v>
          </cell>
        </row>
        <row r="1596">
          <cell r="A1596" t="str">
            <v>JBL-P3258MX</v>
          </cell>
          <cell r="B1596" t="str">
            <v>JBL</v>
          </cell>
          <cell r="C1596" t="str">
            <v>VTX SERIES</v>
          </cell>
          <cell r="D1596" t="str">
            <v>VTX B1 GND</v>
          </cell>
          <cell r="E1596" t="str">
            <v>JBL046</v>
          </cell>
          <cell r="F1596" t="str">
            <v>YES</v>
          </cell>
          <cell r="H1596" t="str">
            <v>Ground Stack Accessory</v>
          </cell>
          <cell r="I1596" t="str">
            <v>Universal Ground Stack Accessory, compatible with B15 and B18</v>
          </cell>
          <cell r="J1596" t="str">
            <v>“Price On Application (POA) Contact your Representative"</v>
          </cell>
          <cell r="K1596" t="str">
            <v>“Price On Application (POA) Contact your Representative"</v>
          </cell>
          <cell r="L1596" t="str">
            <v>“Price On Application (POA) Contact your Representative"</v>
          </cell>
          <cell r="P1596">
            <v>691991035791</v>
          </cell>
          <cell r="R1596">
            <v>1.5</v>
          </cell>
          <cell r="S1596">
            <v>4</v>
          </cell>
          <cell r="T1596">
            <v>5</v>
          </cell>
          <cell r="U1596">
            <v>4.8</v>
          </cell>
          <cell r="V1596" t="str">
            <v>MX</v>
          </cell>
          <cell r="Y1596">
            <v>682</v>
          </cell>
        </row>
        <row r="1597">
          <cell r="A1597" t="str">
            <v>JBL-P3287MX</v>
          </cell>
          <cell r="B1597" t="str">
            <v>JBL</v>
          </cell>
          <cell r="C1597" t="str">
            <v>VTX SERIES</v>
          </cell>
          <cell r="D1597" t="str">
            <v>VTX A6 CM</v>
          </cell>
          <cell r="E1597" t="str">
            <v>JBL050</v>
          </cell>
          <cell r="F1597" t="str">
            <v>YES</v>
          </cell>
          <cell r="H1597" t="str">
            <v>Ceiling Mount</v>
          </cell>
          <cell r="I1597" t="str">
            <v>Ceiling Mount accessory for A6 and B15</v>
          </cell>
          <cell r="J1597" t="str">
            <v>“Price On Application (POA) Contact your Representative"</v>
          </cell>
          <cell r="K1597" t="str">
            <v>“Price On Application (POA) Contact your Representative"</v>
          </cell>
          <cell r="L1597" t="str">
            <v>“Price On Application (POA) Contact your Representative"</v>
          </cell>
          <cell r="P1597">
            <v>691991037535</v>
          </cell>
          <cell r="R1597">
            <v>1.2</v>
          </cell>
          <cell r="S1597">
            <v>20.399999999999999</v>
          </cell>
          <cell r="T1597">
            <v>11.9</v>
          </cell>
          <cell r="U1597">
            <v>2.2999999999999998</v>
          </cell>
          <cell r="V1597" t="str">
            <v>MX</v>
          </cell>
          <cell r="Y1597">
            <v>683</v>
          </cell>
        </row>
        <row r="1598">
          <cell r="A1598" t="str">
            <v>JBL-P3312MX</v>
          </cell>
          <cell r="B1598" t="str">
            <v>JBL</v>
          </cell>
          <cell r="C1598" t="str">
            <v>VTX SERIES</v>
          </cell>
          <cell r="D1598" t="str">
            <v>VTX PM</v>
          </cell>
          <cell r="E1598" t="str">
            <v>JBL020</v>
          </cell>
          <cell r="I1598" t="str">
            <v>Universal 35mm Ple Mount Adapter, T-Bar Style</v>
          </cell>
          <cell r="J1598">
            <v>170</v>
          </cell>
          <cell r="K1598">
            <v>119</v>
          </cell>
          <cell r="L1598">
            <v>85</v>
          </cell>
          <cell r="P1598">
            <v>691991038471</v>
          </cell>
          <cell r="V1598" t="str">
            <v>DE</v>
          </cell>
          <cell r="Y1598">
            <v>684</v>
          </cell>
        </row>
        <row r="1599">
          <cell r="A1599" t="str">
            <v>JBL-P3319MX</v>
          </cell>
          <cell r="B1599" t="str">
            <v>JBL</v>
          </cell>
          <cell r="C1599" t="str">
            <v>VTX SERIES</v>
          </cell>
          <cell r="D1599" t="str">
            <v>VTX A6 CASE COMPLETE</v>
          </cell>
          <cell r="E1599" t="str">
            <v>JBL020</v>
          </cell>
          <cell r="F1599" t="str">
            <v>YES</v>
          </cell>
          <cell r="H1599" t="str">
            <v>VTX A6 CASE COMPLETE</v>
          </cell>
          <cell r="I1599" t="str">
            <v>VTX A6 CASE complete, includes (4) VTX A6 speakers</v>
          </cell>
          <cell r="J1599" t="str">
            <v>“Price On Application (POA) Contact your Representative"</v>
          </cell>
          <cell r="K1599" t="str">
            <v>“Price On Application (POA) Contact your Representative"</v>
          </cell>
          <cell r="L1599" t="str">
            <v>“Price On Application (POA) Contact your Representative"</v>
          </cell>
          <cell r="P1599">
            <v>691991038570</v>
          </cell>
          <cell r="V1599" t="str">
            <v>MX</v>
          </cell>
          <cell r="Y1599">
            <v>685</v>
          </cell>
        </row>
        <row r="1600">
          <cell r="A1600" t="str">
            <v>JBL-P3396</v>
          </cell>
          <cell r="B1600" t="str">
            <v>JBL</v>
          </cell>
          <cell r="C1600" t="str">
            <v>VTX SERIES</v>
          </cell>
          <cell r="D1600" t="str">
            <v xml:space="preserve">JBL-P3396 </v>
          </cell>
          <cell r="F1600" t="str">
            <v>YES</v>
          </cell>
          <cell r="H1600" t="str">
            <v>VTX Commissioning - North America  - North America</v>
          </cell>
          <cell r="I1600" t="str">
            <v>VTX Commissioning - North America  - North America</v>
          </cell>
          <cell r="J1600" t="str">
            <v>“Price On Application (POA) Contact your Representative"</v>
          </cell>
          <cell r="K1600" t="str">
            <v>“Price On Application (POA) Contact your Representative"</v>
          </cell>
          <cell r="L1600" t="str">
            <v>“Price On Application (POA) Contact your Representative"</v>
          </cell>
          <cell r="V1600" t="str">
            <v>US</v>
          </cell>
          <cell r="Y1600">
            <v>686</v>
          </cell>
        </row>
        <row r="1601">
          <cell r="A1601" t="str">
            <v>VTX A8</v>
          </cell>
          <cell r="B1601" t="str">
            <v>JBL</v>
          </cell>
          <cell r="C1601" t="str">
            <v>VTX SERIES</v>
          </cell>
          <cell r="D1601" t="str">
            <v>VTX A8</v>
          </cell>
          <cell r="E1601" t="str">
            <v>JBL046</v>
          </cell>
          <cell r="F1601" t="str">
            <v>YES</v>
          </cell>
          <cell r="H1601" t="str">
            <v>VTX A8</v>
          </cell>
          <cell r="I1601" t="str">
            <v xml:space="preserve"> Compact Dual 8" Line Array</v>
          </cell>
          <cell r="J1601" t="str">
            <v>“Price On Application (POA) Contact your Representative"</v>
          </cell>
          <cell r="K1601" t="str">
            <v>“Price On Application (POA) Contact your Representative"</v>
          </cell>
          <cell r="L1601" t="str">
            <v>“Price On Application (POA) Contact your Representative"</v>
          </cell>
          <cell r="P1601">
            <v>691991015618</v>
          </cell>
          <cell r="V1601" t="str">
            <v>MX</v>
          </cell>
          <cell r="Y1601">
            <v>687</v>
          </cell>
        </row>
        <row r="1602">
          <cell r="A1602" t="str">
            <v>VTX B18</v>
          </cell>
          <cell r="B1602" t="str">
            <v>JBL</v>
          </cell>
          <cell r="C1602" t="str">
            <v>VTX SERIES</v>
          </cell>
          <cell r="D1602" t="str">
            <v>VTX B18</v>
          </cell>
          <cell r="E1602" t="str">
            <v>JBL046</v>
          </cell>
          <cell r="F1602" t="str">
            <v>YES</v>
          </cell>
          <cell r="H1602" t="str">
            <v>VTX B18</v>
          </cell>
          <cell r="I1602" t="str">
            <v xml:space="preserve"> Single 18" High Performance Subwoofer</v>
          </cell>
          <cell r="J1602" t="str">
            <v>“Price On Application (POA) Contact your Representative"</v>
          </cell>
          <cell r="K1602" t="str">
            <v>“Price On Application (POA) Contact your Representative"</v>
          </cell>
          <cell r="L1602" t="str">
            <v>“Price On Application (POA) Contact your Representative"</v>
          </cell>
          <cell r="P1602">
            <v>691991013409</v>
          </cell>
          <cell r="V1602" t="str">
            <v>MX</v>
          </cell>
          <cell r="Y1602">
            <v>688</v>
          </cell>
        </row>
        <row r="1603">
          <cell r="A1603" t="str">
            <v>VTX A8 AF</v>
          </cell>
          <cell r="B1603" t="str">
            <v>JBL</v>
          </cell>
          <cell r="C1603" t="str">
            <v>VTX SERIES</v>
          </cell>
          <cell r="D1603" t="str">
            <v>VTX A8 AF</v>
          </cell>
          <cell r="E1603" t="str">
            <v>JBL046</v>
          </cell>
          <cell r="F1603" t="str">
            <v>YES</v>
          </cell>
          <cell r="H1603" t="str">
            <v>VTX A8 AF</v>
          </cell>
          <cell r="I1603" t="str">
            <v xml:space="preserve"> VTX A8/B18 Array Frame</v>
          </cell>
          <cell r="J1603" t="str">
            <v>“Price On Application (POA) Contact your Representative"</v>
          </cell>
          <cell r="K1603" t="str">
            <v>“Price On Application (POA) Contact your Representative"</v>
          </cell>
          <cell r="L1603" t="str">
            <v>“Price On Application (POA) Contact your Representative"</v>
          </cell>
          <cell r="P1603">
            <v>691991015564</v>
          </cell>
          <cell r="V1603" t="str">
            <v>MX</v>
          </cell>
          <cell r="Y1603">
            <v>689</v>
          </cell>
        </row>
        <row r="1604">
          <cell r="A1604" t="str">
            <v>VTX A8 AF EB</v>
          </cell>
          <cell r="B1604" t="str">
            <v>JBL</v>
          </cell>
          <cell r="C1604" t="str">
            <v>VTX SERIES</v>
          </cell>
          <cell r="D1604" t="str">
            <v>VTX A8 AF EB</v>
          </cell>
          <cell r="E1604" t="str">
            <v>JBL046</v>
          </cell>
          <cell r="F1604" t="str">
            <v>YES</v>
          </cell>
          <cell r="H1604" t="str">
            <v>VTX A8 AF EB</v>
          </cell>
          <cell r="I1604" t="str">
            <v xml:space="preserve"> VTX A8/B18 Array Frame Extension Bar</v>
          </cell>
          <cell r="J1604" t="str">
            <v>“Price On Application (POA) Contact your Representative"</v>
          </cell>
          <cell r="K1604" t="str">
            <v>“Price On Application (POA) Contact your Representative"</v>
          </cell>
          <cell r="L1604" t="str">
            <v>“Price On Application (POA) Contact your Representative"</v>
          </cell>
          <cell r="P1604">
            <v>691991015502</v>
          </cell>
          <cell r="V1604" t="str">
            <v>MX</v>
          </cell>
          <cell r="Y1604">
            <v>690</v>
          </cell>
        </row>
        <row r="1605">
          <cell r="A1605" t="str">
            <v>VTX A8 SB</v>
          </cell>
          <cell r="B1605" t="str">
            <v>JBL</v>
          </cell>
          <cell r="C1605" t="str">
            <v>VTX SERIES</v>
          </cell>
          <cell r="D1605" t="str">
            <v>VTX A8 SB</v>
          </cell>
          <cell r="E1605" t="str">
            <v>JBL046</v>
          </cell>
          <cell r="F1605" t="str">
            <v>YES</v>
          </cell>
          <cell r="H1605" t="str">
            <v>VTX A8 SB</v>
          </cell>
          <cell r="I1605" t="str">
            <v xml:space="preserve"> VTX A8/B18 Suspension Bar</v>
          </cell>
          <cell r="J1605" t="str">
            <v>“Price On Application (POA) Contact your Representative"</v>
          </cell>
          <cell r="K1605" t="str">
            <v>“Price On Application (POA) Contact your Representative"</v>
          </cell>
          <cell r="L1605" t="str">
            <v>“Price On Application (POA) Contact your Representative"</v>
          </cell>
          <cell r="P1605">
            <v>691991015632</v>
          </cell>
          <cell r="V1605" t="str">
            <v>MX</v>
          </cell>
          <cell r="Y1605">
            <v>691</v>
          </cell>
        </row>
        <row r="1606">
          <cell r="A1606" t="str">
            <v>VTX A8 MF</v>
          </cell>
          <cell r="B1606" t="str">
            <v>JBL</v>
          </cell>
          <cell r="C1606" t="str">
            <v>VTX SERIES</v>
          </cell>
          <cell r="D1606" t="str">
            <v>VTX A8 MF</v>
          </cell>
          <cell r="E1606" t="str">
            <v>JBL046</v>
          </cell>
          <cell r="F1606" t="str">
            <v>YES</v>
          </cell>
          <cell r="H1606" t="str">
            <v>VTX A8 MF</v>
          </cell>
          <cell r="I1606" t="str">
            <v xml:space="preserve"> VTX A8/B18 Mini Frame</v>
          </cell>
          <cell r="J1606" t="str">
            <v>“Price On Application (POA) Contact your Representative"</v>
          </cell>
          <cell r="K1606" t="str">
            <v>“Price On Application (POA) Contact your Representative"</v>
          </cell>
          <cell r="L1606" t="str">
            <v>“Price On Application (POA) Contact your Representative"</v>
          </cell>
          <cell r="P1606">
            <v>691991013782</v>
          </cell>
          <cell r="V1606" t="str">
            <v>MX</v>
          </cell>
          <cell r="Y1606">
            <v>692</v>
          </cell>
        </row>
        <row r="1607">
          <cell r="A1607" t="str">
            <v>VTX-RC500</v>
          </cell>
          <cell r="B1607" t="str">
            <v>JBL</v>
          </cell>
          <cell r="C1607" t="str">
            <v>VTX SERIES</v>
          </cell>
          <cell r="D1607" t="str">
            <v xml:space="preserve">VTX RC500 </v>
          </cell>
          <cell r="E1607" t="str">
            <v>JBL046</v>
          </cell>
          <cell r="F1607" t="str">
            <v>YES</v>
          </cell>
          <cell r="H1607" t="str">
            <v xml:space="preserve">VTX RC500 </v>
          </cell>
          <cell r="I1607" t="str">
            <v>Rotating Truss/Pipe Clamp, MAX Capacity: 500kg (1100lbs)</v>
          </cell>
          <cell r="J1607" t="str">
            <v>“Price On Application (POA) Contact your Representative"</v>
          </cell>
          <cell r="K1607" t="str">
            <v>“Price On Application (POA) Contact your Representative"</v>
          </cell>
          <cell r="L1607" t="str">
            <v>“Price On Application (POA) Contact your Representative"</v>
          </cell>
          <cell r="P1607">
            <v>691991033803</v>
          </cell>
          <cell r="V1607" t="str">
            <v>MX</v>
          </cell>
          <cell r="Y1607">
            <v>693</v>
          </cell>
        </row>
        <row r="1608">
          <cell r="A1608" t="str">
            <v>VTX A8 VT</v>
          </cell>
          <cell r="B1608" t="str">
            <v>JBL</v>
          </cell>
          <cell r="C1608" t="str">
            <v>VTX SERIES</v>
          </cell>
          <cell r="D1608" t="str">
            <v>VTX A8 VT</v>
          </cell>
          <cell r="E1608" t="str">
            <v>JBL046</v>
          </cell>
          <cell r="F1608" t="str">
            <v>YES</v>
          </cell>
          <cell r="H1608" t="str">
            <v>VTX A8 VT</v>
          </cell>
          <cell r="I1608" t="str">
            <v xml:space="preserve"> VTX A8 Vertical Transportation Cart (works with 4 x A8)</v>
          </cell>
          <cell r="J1608" t="str">
            <v>“Price On Application (POA) Contact your Representative"</v>
          </cell>
          <cell r="K1608" t="str">
            <v>“Price On Application (POA) Contact your Representative"</v>
          </cell>
          <cell r="L1608" t="str">
            <v>“Price On Application (POA) Contact your Representative"</v>
          </cell>
          <cell r="P1608">
            <v>691991013430</v>
          </cell>
          <cell r="V1608" t="str">
            <v>MX</v>
          </cell>
          <cell r="Y1608">
            <v>694</v>
          </cell>
        </row>
        <row r="1609">
          <cell r="A1609" t="str">
            <v>VTX A8 VT CVR</v>
          </cell>
          <cell r="B1609" t="str">
            <v>JBL</v>
          </cell>
          <cell r="C1609" t="str">
            <v>VTX SERIES</v>
          </cell>
          <cell r="D1609" t="str">
            <v>VTX A8 VT CVR</v>
          </cell>
          <cell r="E1609" t="str">
            <v>JBL046</v>
          </cell>
          <cell r="F1609" t="str">
            <v>YES</v>
          </cell>
          <cell r="H1609" t="str">
            <v>VTX A8 VT CVR</v>
          </cell>
          <cell r="I1609" t="str">
            <v xml:space="preserve"> VTX A8 VT Soft Cover (works with 4 x A8)</v>
          </cell>
          <cell r="J1609" t="str">
            <v>“Price On Application (POA) Contact your Representative"</v>
          </cell>
          <cell r="K1609" t="str">
            <v>“Price On Application (POA) Contact your Representative"</v>
          </cell>
          <cell r="L1609" t="str">
            <v>“Price On Application (POA) Contact your Representative"</v>
          </cell>
          <cell r="P1609">
            <v>691991013423</v>
          </cell>
          <cell r="V1609" t="str">
            <v>CN</v>
          </cell>
          <cell r="Y1609">
            <v>695</v>
          </cell>
        </row>
        <row r="1610">
          <cell r="A1610" t="str">
            <v>VTX A8 BP</v>
          </cell>
          <cell r="B1610" t="str">
            <v>JBL</v>
          </cell>
          <cell r="C1610" t="str">
            <v>VTX SERIES</v>
          </cell>
          <cell r="D1610" t="str">
            <v>VTX A8 BP</v>
          </cell>
          <cell r="E1610" t="str">
            <v>JBL046</v>
          </cell>
          <cell r="F1610" t="str">
            <v>YES</v>
          </cell>
          <cell r="H1610" t="str">
            <v>VTX A8 BP</v>
          </cell>
          <cell r="I1610" t="str">
            <v>Universal Base Plate for VTX A8</v>
          </cell>
          <cell r="J1610" t="str">
            <v>“Price On Application (POA) Contact your Representative"</v>
          </cell>
          <cell r="K1610" t="str">
            <v>“Price On Application (POA) Contact your Representative"</v>
          </cell>
          <cell r="L1610" t="str">
            <v>“Price On Application (POA) Contact your Representative"</v>
          </cell>
          <cell r="P1610">
            <v>691991015748</v>
          </cell>
          <cell r="V1610" t="str">
            <v>CN</v>
          </cell>
          <cell r="Y1610">
            <v>696</v>
          </cell>
        </row>
        <row r="1611">
          <cell r="A1611" t="str">
            <v>VTX B18 ACC</v>
          </cell>
          <cell r="B1611" t="str">
            <v>JBL</v>
          </cell>
          <cell r="C1611" t="str">
            <v>VTX SERIES</v>
          </cell>
          <cell r="D1611" t="str">
            <v>VTX B18 ACC</v>
          </cell>
          <cell r="E1611" t="str">
            <v>JBL046</v>
          </cell>
          <cell r="F1611" t="str">
            <v>YES</v>
          </cell>
          <cell r="H1611" t="str">
            <v>VTX B18 ACC</v>
          </cell>
          <cell r="I1611" t="str">
            <v xml:space="preserve"> VTX B18 Accessory Cover and Casterboard</v>
          </cell>
          <cell r="J1611" t="str">
            <v>“Price On Application (POA) Contact your Representative"</v>
          </cell>
          <cell r="K1611" t="str">
            <v>“Price On Application (POA) Contact your Representative"</v>
          </cell>
          <cell r="L1611" t="str">
            <v>“Price On Application (POA) Contact your Representative"</v>
          </cell>
          <cell r="P1611">
            <v>691991013447</v>
          </cell>
          <cell r="V1611" t="str">
            <v>MX</v>
          </cell>
          <cell r="Y1611">
            <v>697</v>
          </cell>
        </row>
        <row r="1612">
          <cell r="A1612" t="str">
            <v>VTX B18 VT</v>
          </cell>
          <cell r="B1612" t="str">
            <v>JBL</v>
          </cell>
          <cell r="C1612" t="str">
            <v>VTX SERIES</v>
          </cell>
          <cell r="D1612" t="str">
            <v>VTX B18 VT</v>
          </cell>
          <cell r="E1612" t="str">
            <v>JBL046</v>
          </cell>
          <cell r="F1612" t="str">
            <v>YES</v>
          </cell>
          <cell r="H1612" t="str">
            <v>VTX B18 VT</v>
          </cell>
          <cell r="I1612" t="str">
            <v xml:space="preserve"> VTX B18 Vertical Transportation Cart (up to 4 x B18)</v>
          </cell>
          <cell r="J1612" t="str">
            <v>“Price On Application (POA) Contact your Representative"</v>
          </cell>
          <cell r="K1612" t="str">
            <v>“Price On Application (POA) Contact your Representative"</v>
          </cell>
          <cell r="L1612" t="str">
            <v>“Price On Application (POA) Contact your Representative"</v>
          </cell>
          <cell r="P1612">
            <v>691991013416</v>
          </cell>
          <cell r="V1612" t="str">
            <v>MX</v>
          </cell>
          <cell r="Y1612">
            <v>698</v>
          </cell>
        </row>
        <row r="1613">
          <cell r="A1613" t="str">
            <v>VTX B18 VT CVR</v>
          </cell>
          <cell r="B1613" t="str">
            <v>JBL</v>
          </cell>
          <cell r="C1613" t="str">
            <v>VTX SERIES</v>
          </cell>
          <cell r="D1613" t="str">
            <v>VTX B18 VT CVR</v>
          </cell>
          <cell r="E1613" t="str">
            <v>JBL046</v>
          </cell>
          <cell r="F1613" t="str">
            <v>YES</v>
          </cell>
          <cell r="H1613" t="str">
            <v>VTX B18 VT CVR</v>
          </cell>
          <cell r="I1613" t="str">
            <v xml:space="preserve"> VTX B18 VT Soft Cover</v>
          </cell>
          <cell r="J1613" t="str">
            <v>“Price On Application (POA) Contact your Representative"</v>
          </cell>
          <cell r="K1613" t="str">
            <v>“Price On Application (POA) Contact your Representative"</v>
          </cell>
          <cell r="L1613" t="str">
            <v>“Price On Application (POA) Contact your Representative"</v>
          </cell>
          <cell r="P1613">
            <v>691991013768</v>
          </cell>
          <cell r="V1613" t="str">
            <v>CN</v>
          </cell>
          <cell r="Y1613">
            <v>699</v>
          </cell>
        </row>
        <row r="1614">
          <cell r="A1614" t="str">
            <v>VTX A12</v>
          </cell>
          <cell r="B1614" t="str">
            <v>JBL</v>
          </cell>
          <cell r="C1614" t="str">
            <v>VTX SERIES</v>
          </cell>
          <cell r="D1614" t="str">
            <v>VTX A12</v>
          </cell>
          <cell r="E1614" t="str">
            <v>JBL045</v>
          </cell>
          <cell r="F1614" t="str">
            <v>YES</v>
          </cell>
          <cell r="H1614" t="str">
            <v>VTX A12</v>
          </cell>
          <cell r="I1614" t="str">
            <v>Dual 12” line array speaker, 3-Way, 90-degree</v>
          </cell>
          <cell r="J1614" t="str">
            <v>“Price On Application (POA) Contact your Representative"</v>
          </cell>
          <cell r="K1614" t="str">
            <v>“Price On Application (POA) Contact your Representative"</v>
          </cell>
          <cell r="L1614" t="str">
            <v>“Price On Application (POA) Contact your Representative"</v>
          </cell>
          <cell r="P1614">
            <v>691991032776</v>
          </cell>
          <cell r="R1614">
            <v>149</v>
          </cell>
          <cell r="S1614">
            <v>19.5</v>
          </cell>
          <cell r="T1614">
            <v>24.5</v>
          </cell>
          <cell r="U1614">
            <v>45.5</v>
          </cell>
          <cell r="V1614" t="str">
            <v>MX</v>
          </cell>
          <cell r="X1614" t="str">
            <v xml:space="preserve">http://www.jblpro.com/www/products/tour-sound/vtx-a12#Overview </v>
          </cell>
          <cell r="Y1614">
            <v>700</v>
          </cell>
        </row>
        <row r="1615">
          <cell r="A1615" t="str">
            <v>VTX A12W</v>
          </cell>
          <cell r="B1615" t="str">
            <v>JBL</v>
          </cell>
          <cell r="C1615" t="str">
            <v>VTX SERIES</v>
          </cell>
          <cell r="D1615" t="str">
            <v>VTX A12W</v>
          </cell>
          <cell r="E1615" t="str">
            <v>JBL046</v>
          </cell>
          <cell r="F1615" t="str">
            <v>YES</v>
          </cell>
          <cell r="H1615" t="str">
            <v>VTX A12</v>
          </cell>
          <cell r="I1615" t="str">
            <v>Dual 12” line array speaker, 3-Way, 120-degree</v>
          </cell>
          <cell r="J1615" t="str">
            <v>“Price On Application (POA) Contact your Representative"</v>
          </cell>
          <cell r="K1615" t="str">
            <v>“Price On Application (POA) Contact your Representative"</v>
          </cell>
          <cell r="L1615" t="str">
            <v>“Price On Application (POA) Contact your Representative"</v>
          </cell>
          <cell r="P1615">
            <v>691991007880</v>
          </cell>
          <cell r="V1615" t="str">
            <v>MX</v>
          </cell>
          <cell r="Y1615">
            <v>701</v>
          </cell>
        </row>
        <row r="1616">
          <cell r="A1616" t="str">
            <v>VTX A12 VT CVR</v>
          </cell>
          <cell r="B1616" t="str">
            <v>JBL</v>
          </cell>
          <cell r="C1616" t="str">
            <v>VTX SERIES</v>
          </cell>
          <cell r="D1616" t="str">
            <v>VTX A12 VT CVR</v>
          </cell>
          <cell r="E1616" t="str">
            <v>JBL046</v>
          </cell>
          <cell r="F1616" t="str">
            <v>YES</v>
          </cell>
          <cell r="H1616" t="str">
            <v>VTX A12 VT CVR</v>
          </cell>
          <cell r="I1616" t="str">
            <v>Vertical transport Cover for VTX A12 VT</v>
          </cell>
          <cell r="J1616" t="str">
            <v>“Price On Application (POA) Contact your Representative"</v>
          </cell>
          <cell r="K1616" t="str">
            <v>“Price On Application (POA) Contact your Representative"</v>
          </cell>
          <cell r="L1616" t="str">
            <v>“Price On Application (POA) Contact your Representative"</v>
          </cell>
          <cell r="P1616">
            <v>691991006685</v>
          </cell>
          <cell r="R1616">
            <v>19</v>
          </cell>
          <cell r="S1616">
            <v>45.5</v>
          </cell>
          <cell r="T1616">
            <v>26</v>
          </cell>
          <cell r="U1616">
            <v>5.5</v>
          </cell>
          <cell r="V1616" t="str">
            <v>CN</v>
          </cell>
          <cell r="X1616" t="str">
            <v xml:space="preserve">http://www.jblpro.com/www/products/tour-sound/vtx-a12#Accessories </v>
          </cell>
          <cell r="Y1616">
            <v>702</v>
          </cell>
        </row>
        <row r="1617">
          <cell r="A1617" t="str">
            <v>VTX A12 VT</v>
          </cell>
          <cell r="B1617" t="str">
            <v>JBL</v>
          </cell>
          <cell r="C1617" t="str">
            <v>VTX SERIES</v>
          </cell>
          <cell r="D1617" t="str">
            <v>VTX A12 VT</v>
          </cell>
          <cell r="E1617" t="str">
            <v>JBL046</v>
          </cell>
          <cell r="F1617" t="str">
            <v>YES</v>
          </cell>
          <cell r="H1617" t="str">
            <v>VTX A12 VT</v>
          </cell>
          <cell r="I1617" t="str">
            <v>Vertical Transport Cart for the 4 VTX A12 enclosures</v>
          </cell>
          <cell r="J1617" t="str">
            <v>“Price On Application (POA) Contact your Representative"</v>
          </cell>
          <cell r="K1617" t="str">
            <v>“Price On Application (POA) Contact your Representative"</v>
          </cell>
          <cell r="L1617" t="str">
            <v>“Price On Application (POA) Contact your Representative"</v>
          </cell>
          <cell r="P1617">
            <v>691991032783</v>
          </cell>
          <cell r="R1617">
            <v>117.5</v>
          </cell>
          <cell r="S1617">
            <v>24</v>
          </cell>
          <cell r="T1617">
            <v>28</v>
          </cell>
          <cell r="U1617">
            <v>47</v>
          </cell>
          <cell r="V1617" t="str">
            <v>MX</v>
          </cell>
          <cell r="X1617" t="str">
            <v xml:space="preserve">http://www.jblpro.com/www/products/tour-sound/vtx-a12#Accessories </v>
          </cell>
          <cell r="Y1617">
            <v>703</v>
          </cell>
        </row>
        <row r="1618">
          <cell r="A1618" t="str">
            <v>VTX A12 AF</v>
          </cell>
          <cell r="B1618" t="str">
            <v>JBL</v>
          </cell>
          <cell r="C1618" t="str">
            <v>VTX SERIES</v>
          </cell>
          <cell r="D1618" t="str">
            <v>VTX A12 AF</v>
          </cell>
          <cell r="E1618" t="str">
            <v>JBL046</v>
          </cell>
          <cell r="F1618" t="str">
            <v>YES</v>
          </cell>
          <cell r="H1618" t="str">
            <v>VTX A12 AF</v>
          </cell>
          <cell r="I1618" t="str">
            <v>VTX A12 Array Frame</v>
          </cell>
          <cell r="J1618" t="str">
            <v>“Price On Application (POA) Contact your Representative"</v>
          </cell>
          <cell r="K1618" t="str">
            <v>“Price On Application (POA) Contact your Representative"</v>
          </cell>
          <cell r="L1618" t="str">
            <v>“Price On Application (POA) Contact your Representative"</v>
          </cell>
          <cell r="P1618">
            <v>691991007514</v>
          </cell>
          <cell r="R1618">
            <v>119</v>
          </cell>
          <cell r="S1618">
            <v>47</v>
          </cell>
          <cell r="T1618">
            <v>25.5</v>
          </cell>
          <cell r="U1618">
            <v>13</v>
          </cell>
          <cell r="V1618" t="str">
            <v>MX</v>
          </cell>
          <cell r="X1618" t="str">
            <v xml:space="preserve">http://www.jblpro.com/www/products/tour-sound/vtx-a12#Accessories </v>
          </cell>
          <cell r="Y1618">
            <v>704</v>
          </cell>
        </row>
        <row r="1619">
          <cell r="A1619" t="str">
            <v>VTX A12 AF EB</v>
          </cell>
          <cell r="B1619" t="str">
            <v>JBL</v>
          </cell>
          <cell r="C1619" t="str">
            <v>VTX SERIES</v>
          </cell>
          <cell r="D1619" t="str">
            <v>VTX A12 AF EB</v>
          </cell>
          <cell r="E1619" t="str">
            <v>JBL046</v>
          </cell>
          <cell r="F1619" t="str">
            <v>YES</v>
          </cell>
          <cell r="H1619" t="str">
            <v>VTX A12 AF EB</v>
          </cell>
          <cell r="I1619" t="str">
            <v>Extension Bar to be used with the VTX A12 AF</v>
          </cell>
          <cell r="J1619" t="str">
            <v>“Price On Application (POA) Contact your Representative"</v>
          </cell>
          <cell r="K1619" t="str">
            <v>“Price On Application (POA) Contact your Representative"</v>
          </cell>
          <cell r="L1619" t="str">
            <v>“Price On Application (POA) Contact your Representative"</v>
          </cell>
          <cell r="P1619">
            <v>691991007521</v>
          </cell>
          <cell r="R1619">
            <v>43</v>
          </cell>
          <cell r="S1619">
            <v>42</v>
          </cell>
          <cell r="T1619">
            <v>11</v>
          </cell>
          <cell r="U1619">
            <v>6</v>
          </cell>
          <cell r="V1619" t="str">
            <v>MX</v>
          </cell>
          <cell r="Y1619">
            <v>705</v>
          </cell>
        </row>
        <row r="1620">
          <cell r="A1620" t="str">
            <v>VTX A12 SB</v>
          </cell>
          <cell r="B1620" t="str">
            <v>JBL</v>
          </cell>
          <cell r="C1620" t="str">
            <v>VTX SERIES</v>
          </cell>
          <cell r="D1620" t="str">
            <v>VTX A12 SB</v>
          </cell>
          <cell r="E1620" t="str">
            <v>JBL046</v>
          </cell>
          <cell r="F1620" t="str">
            <v>YES</v>
          </cell>
          <cell r="H1620" t="str">
            <v>VTX A12 SB</v>
          </cell>
          <cell r="I1620" t="str">
            <v>Suspension Bar accessory for VTX A12, Used for pull-back applications, Support for suspending VTX A12, Support for up to 18 x VTX A12 enclosures</v>
          </cell>
          <cell r="J1620" t="str">
            <v>“Price On Application (POA) Contact your Representative"</v>
          </cell>
          <cell r="K1620" t="str">
            <v>“Price On Application (POA) Contact your Representative"</v>
          </cell>
          <cell r="L1620" t="str">
            <v>“Price On Application (POA) Contact your Representative"</v>
          </cell>
          <cell r="P1620">
            <v>691991007552</v>
          </cell>
          <cell r="R1620">
            <v>20</v>
          </cell>
          <cell r="S1620">
            <v>47</v>
          </cell>
          <cell r="T1620">
            <v>8.75</v>
          </cell>
          <cell r="U1620">
            <v>7.5</v>
          </cell>
          <cell r="V1620" t="str">
            <v>MX</v>
          </cell>
          <cell r="Y1620">
            <v>706</v>
          </cell>
        </row>
        <row r="1621">
          <cell r="A1621" t="str">
            <v>VTX DELTA</v>
          </cell>
          <cell r="B1621" t="str">
            <v>JBL</v>
          </cell>
          <cell r="C1621" t="str">
            <v>VTX SERIES</v>
          </cell>
          <cell r="D1621" t="str">
            <v>VTX DELTA</v>
          </cell>
          <cell r="E1621" t="str">
            <v>JBL046</v>
          </cell>
          <cell r="F1621" t="str">
            <v>YES</v>
          </cell>
          <cell r="H1621" t="str">
            <v>VTX DELTA</v>
          </cell>
          <cell r="I1621" t="str">
            <v>High-quality universal delta plate accessory</v>
          </cell>
          <cell r="J1621" t="str">
            <v>“Price On Application (POA) Contact your Representative"</v>
          </cell>
          <cell r="K1621" t="str">
            <v>“Price On Application (POA) Contact your Representative"</v>
          </cell>
          <cell r="L1621" t="str">
            <v>“Price On Application (POA) Contact your Representative"</v>
          </cell>
          <cell r="P1621">
            <v>691991007637</v>
          </cell>
          <cell r="R1621">
            <v>27</v>
          </cell>
          <cell r="S1621">
            <v>26.5</v>
          </cell>
          <cell r="T1621">
            <v>4</v>
          </cell>
          <cell r="U1621">
            <v>2</v>
          </cell>
          <cell r="V1621" t="str">
            <v>MX</v>
          </cell>
          <cell r="Y1621">
            <v>707</v>
          </cell>
        </row>
        <row r="1622">
          <cell r="A1622" t="str">
            <v>VTX B28</v>
          </cell>
          <cell r="B1622" t="str">
            <v>JBL</v>
          </cell>
          <cell r="C1622" t="str">
            <v>VTX SERIES</v>
          </cell>
          <cell r="D1622" t="str">
            <v xml:space="preserve">VTX B28 </v>
          </cell>
          <cell r="E1622" t="str">
            <v>JBL046</v>
          </cell>
          <cell r="F1622" t="str">
            <v>YES</v>
          </cell>
          <cell r="H1622" t="str">
            <v xml:space="preserve">VTX B28 </v>
          </cell>
          <cell r="I1622" t="str">
            <v>VTX B28 Dual 18” Subwoofer</v>
          </cell>
          <cell r="J1622" t="str">
            <v>“Price On Application (POA) Contact your Representative"</v>
          </cell>
          <cell r="K1622" t="str">
            <v>“Price On Application (POA) Contact your Representative"</v>
          </cell>
          <cell r="L1622" t="str">
            <v>“Price On Application (POA) Contact your Representative"</v>
          </cell>
          <cell r="P1622">
            <v>691991034176</v>
          </cell>
          <cell r="V1622" t="str">
            <v>MX</v>
          </cell>
          <cell r="Y1622">
            <v>708</v>
          </cell>
        </row>
        <row r="1623">
          <cell r="A1623" t="str">
            <v>VTX B28 SB</v>
          </cell>
          <cell r="B1623" t="str">
            <v>JBL</v>
          </cell>
          <cell r="C1623" t="str">
            <v>VTX SERIES</v>
          </cell>
          <cell r="D1623" t="str">
            <v xml:space="preserve">VTX B28 SB </v>
          </cell>
          <cell r="E1623" t="str">
            <v>JBL046</v>
          </cell>
          <cell r="F1623" t="str">
            <v>YES</v>
          </cell>
          <cell r="H1623" t="str">
            <v xml:space="preserve">VTX B28 SB </v>
          </cell>
          <cell r="I1623" t="str">
            <v xml:space="preserve">VTX B28 SB Suspension Bar for VTX B28 </v>
          </cell>
          <cell r="J1623" t="str">
            <v>“Price On Application (POA) Contact your Representative"</v>
          </cell>
          <cell r="K1623" t="str">
            <v>“Price On Application (POA) Contact your Representative"</v>
          </cell>
          <cell r="L1623" t="str">
            <v>“Price On Application (POA) Contact your Representative"</v>
          </cell>
          <cell r="P1623">
            <v>691991034275</v>
          </cell>
          <cell r="V1623" t="str">
            <v>MX</v>
          </cell>
          <cell r="Y1623">
            <v>709</v>
          </cell>
        </row>
        <row r="1624">
          <cell r="A1624" t="str">
            <v>VTX B28 ACC</v>
          </cell>
          <cell r="B1624" t="str">
            <v>JBL</v>
          </cell>
          <cell r="C1624" t="str">
            <v>VTX SERIES</v>
          </cell>
          <cell r="D1624" t="str">
            <v xml:space="preserve">VTX B28 ACC </v>
          </cell>
          <cell r="E1624" t="str">
            <v>JBL046</v>
          </cell>
          <cell r="F1624" t="str">
            <v>YES</v>
          </cell>
          <cell r="H1624" t="str">
            <v xml:space="preserve">VTX B28 ACC </v>
          </cell>
          <cell r="I1624" t="str">
            <v>VTX B28 ACC Accessory Cover &amp; Casterboard for a single VTX B28 (includes both)</v>
          </cell>
          <cell r="J1624" t="str">
            <v>“Price On Application (POA) Contact your Representative"</v>
          </cell>
          <cell r="K1624" t="str">
            <v>“Price On Application (POA) Contact your Representative"</v>
          </cell>
          <cell r="L1624" t="str">
            <v>“Price On Application (POA) Contact your Representative"</v>
          </cell>
          <cell r="P1624">
            <v>691991034268</v>
          </cell>
          <cell r="V1624" t="str">
            <v>MX</v>
          </cell>
          <cell r="Y1624">
            <v>710</v>
          </cell>
        </row>
        <row r="1625">
          <cell r="A1625" t="str">
            <v>VTX B28 VT</v>
          </cell>
          <cell r="B1625" t="str">
            <v>JBL</v>
          </cell>
          <cell r="C1625" t="str">
            <v>VTX SERIES</v>
          </cell>
          <cell r="D1625" t="str">
            <v xml:space="preserve">VTX B28 VT </v>
          </cell>
          <cell r="E1625" t="str">
            <v>JBL046</v>
          </cell>
          <cell r="F1625" t="str">
            <v>YES</v>
          </cell>
          <cell r="H1625" t="str">
            <v xml:space="preserve">VTX B28 VT </v>
          </cell>
          <cell r="I1625" t="str">
            <v xml:space="preserve">VTX B28 VT Vertical Transportation cart for up to 4x VTX B28 </v>
          </cell>
          <cell r="J1625" t="str">
            <v>“Price On Application (POA) Contact your Representative"</v>
          </cell>
          <cell r="K1625" t="str">
            <v>“Price On Application (POA) Contact your Representative"</v>
          </cell>
          <cell r="L1625" t="str">
            <v>“Price On Application (POA) Contact your Representative"</v>
          </cell>
          <cell r="P1625">
            <v>691991034282</v>
          </cell>
          <cell r="V1625" t="str">
            <v>MX</v>
          </cell>
          <cell r="Y1625">
            <v>711</v>
          </cell>
        </row>
        <row r="1626">
          <cell r="A1626" t="str">
            <v>VTX B28 VT CVR</v>
          </cell>
          <cell r="B1626" t="str">
            <v>JBL</v>
          </cell>
          <cell r="C1626" t="str">
            <v>VTX SERIES</v>
          </cell>
          <cell r="D1626" t="str">
            <v>VTX B28 VT CVR</v>
          </cell>
          <cell r="E1626" t="str">
            <v>JBL046</v>
          </cell>
          <cell r="F1626" t="str">
            <v>YES</v>
          </cell>
          <cell r="H1626" t="str">
            <v>VTX B28 VT CVR</v>
          </cell>
          <cell r="I1626" t="str">
            <v xml:space="preserve">VTX B28 VT CVR Soft cover for 3 or 4 VTX B28 subwoofers </v>
          </cell>
          <cell r="J1626" t="str">
            <v>“Price On Application (POA) Contact your Representative"</v>
          </cell>
          <cell r="K1626" t="str">
            <v>“Price On Application (POA) Contact your Representative"</v>
          </cell>
          <cell r="L1626" t="str">
            <v>“Price On Application (POA) Contact your Representative"</v>
          </cell>
          <cell r="P1626">
            <v>691991034305</v>
          </cell>
          <cell r="V1626" t="str">
            <v>MX</v>
          </cell>
          <cell r="Y1626">
            <v>712</v>
          </cell>
        </row>
        <row r="1627">
          <cell r="A1627" t="str">
            <v>JBL-VTX B28 GND</v>
          </cell>
          <cell r="B1627" t="str">
            <v>JBL</v>
          </cell>
          <cell r="C1627" t="str">
            <v>VTX SERIES</v>
          </cell>
          <cell r="D1627" t="str">
            <v>VTX B28 GND</v>
          </cell>
          <cell r="E1627" t="str">
            <v>JBL051</v>
          </cell>
          <cell r="F1627" t="str">
            <v>YES</v>
          </cell>
          <cell r="H1627" t="str">
            <v>VTX B28 GND</v>
          </cell>
          <cell r="I1627" t="str">
            <v>VTX B28 GND</v>
          </cell>
          <cell r="J1627" t="str">
            <v>“Price On Application (POA) Contact your Representative"</v>
          </cell>
          <cell r="K1627" t="str">
            <v>“Price On Application (POA) Contact your Representative"</v>
          </cell>
          <cell r="L1627" t="str">
            <v>“Price On Application (POA) Contact your Representative"</v>
          </cell>
          <cell r="P1627">
            <v>691991034442</v>
          </cell>
          <cell r="V1627" t="str">
            <v>MX</v>
          </cell>
          <cell r="Y1627">
            <v>713</v>
          </cell>
        </row>
        <row r="1628">
          <cell r="A1628" t="str">
            <v>VTX A12 BP</v>
          </cell>
          <cell r="B1628" t="str">
            <v>JBL</v>
          </cell>
          <cell r="C1628" t="str">
            <v>VTX SERIES</v>
          </cell>
          <cell r="D1628" t="str">
            <v xml:space="preserve">VTX A12 BP </v>
          </cell>
          <cell r="E1628" t="str">
            <v>JBL046</v>
          </cell>
          <cell r="F1628" t="str">
            <v>YES</v>
          </cell>
          <cell r="H1628" t="str">
            <v xml:space="preserve">VTX A12 BP </v>
          </cell>
          <cell r="I1628" t="str">
            <v>Base Plate for ground stacking VTX A12 on top of VTX B28</v>
          </cell>
          <cell r="J1628" t="str">
            <v>“Price On Application (POA) Contact your Representative"</v>
          </cell>
          <cell r="K1628" t="str">
            <v>“Price On Application (POA) Contact your Representative"</v>
          </cell>
          <cell r="L1628" t="str">
            <v>“Price On Application (POA) Contact your Representative"</v>
          </cell>
          <cell r="P1628">
            <v>691991034251</v>
          </cell>
          <cell r="V1628" t="str">
            <v>MX</v>
          </cell>
          <cell r="Y1628">
            <v>714</v>
          </cell>
        </row>
        <row r="1629">
          <cell r="A1629" t="str">
            <v>VTX A12 VT GND</v>
          </cell>
          <cell r="B1629" t="str">
            <v>JBL</v>
          </cell>
          <cell r="C1629" t="str">
            <v>VTX SERIES</v>
          </cell>
          <cell r="D1629" t="str">
            <v>VTX A12 VT GND</v>
          </cell>
          <cell r="E1629" t="str">
            <v>JBL046</v>
          </cell>
          <cell r="F1629" t="str">
            <v>YES</v>
          </cell>
          <cell r="H1629" t="str">
            <v>VTX A12 VT GND</v>
          </cell>
          <cell r="I1629" t="str">
            <v>Outrigger system for ground stacking VTX A12. Also compatible with B28 VT.</v>
          </cell>
          <cell r="J1629" t="str">
            <v>“Price On Application (POA) Contact your Representative"</v>
          </cell>
          <cell r="K1629" t="str">
            <v>“Price On Application (POA) Contact your Representative"</v>
          </cell>
          <cell r="L1629" t="str">
            <v>“Price On Application (POA) Contact your Representative"</v>
          </cell>
          <cell r="P1629">
            <v>691991007958</v>
          </cell>
          <cell r="V1629" t="str">
            <v>MX</v>
          </cell>
          <cell r="Y1629">
            <v>715</v>
          </cell>
        </row>
        <row r="1630">
          <cell r="A1630" t="str">
            <v>VTX V20 BP</v>
          </cell>
          <cell r="B1630" t="str">
            <v>JBL</v>
          </cell>
          <cell r="C1630" t="str">
            <v>VTX SERIES</v>
          </cell>
          <cell r="D1630" t="str">
            <v>VTX-V20 BP</v>
          </cell>
          <cell r="E1630" t="str">
            <v>JBL046</v>
          </cell>
          <cell r="F1630" t="str">
            <v>YES</v>
          </cell>
          <cell r="H1630" t="str">
            <v>VTX V20 BP</v>
          </cell>
          <cell r="I1630" t="str">
            <v>Universal Base Plate for VTX V20</v>
          </cell>
          <cell r="J1630" t="str">
            <v>“Price On Application (POA) Contact your Representative"</v>
          </cell>
          <cell r="K1630" t="str">
            <v>“Price On Application (POA) Contact your Representative"</v>
          </cell>
          <cell r="L1630" t="str">
            <v>“Price On Application (POA) Contact your Representative"</v>
          </cell>
          <cell r="P1630">
            <v>691991034299</v>
          </cell>
          <cell r="V1630" t="str">
            <v>CN</v>
          </cell>
          <cell r="Y1630">
            <v>716</v>
          </cell>
        </row>
        <row r="1631">
          <cell r="A1631" t="str">
            <v>VTX-V20</v>
          </cell>
          <cell r="B1631" t="str">
            <v>JBL</v>
          </cell>
          <cell r="C1631" t="str">
            <v>VTX SERIES</v>
          </cell>
          <cell r="D1631" t="str">
            <v>VTX-V20</v>
          </cell>
          <cell r="E1631" t="str">
            <v>JBL046</v>
          </cell>
          <cell r="F1631" t="str">
            <v>YES</v>
          </cell>
          <cell r="H1631" t="str">
            <v>VTX-V20</v>
          </cell>
          <cell r="I1631" t="str">
            <v>VTX V Series V20 Midsize 3-Way Line Array Element featuring patented D2 dual diaphragm dual driver technology, Differential Drive® LF transducers and ultra linear MF transducers. Includes: (3x) D2415K D2 compression drivers; (2x) 2261H dual 3-inch voice coil, dual magnet 10" transducers; (4x) 2164H 4" midrange transducers. Includes captive suspension hardware. Transportation and handling accessories supplied separately. Weight 40 kg (88 lb). Black.</v>
          </cell>
          <cell r="J1631" t="str">
            <v>“Price On Application (POA) Contact your Representative"</v>
          </cell>
          <cell r="K1631" t="str">
            <v>“Price On Application (POA) Contact your Representative"</v>
          </cell>
          <cell r="L1631" t="str">
            <v>“Price On Application (POA) Contact your Representative"</v>
          </cell>
          <cell r="P1631">
            <v>691991013034</v>
          </cell>
          <cell r="R1631">
            <v>96</v>
          </cell>
          <cell r="S1631">
            <v>21</v>
          </cell>
          <cell r="T1631">
            <v>16</v>
          </cell>
          <cell r="U1631">
            <v>38</v>
          </cell>
          <cell r="V1631" t="str">
            <v>MX</v>
          </cell>
          <cell r="Y1631">
            <v>717</v>
          </cell>
        </row>
        <row r="1632">
          <cell r="A1632" t="str">
            <v>VTX-V25-II</v>
          </cell>
          <cell r="B1632" t="str">
            <v>JBL</v>
          </cell>
          <cell r="C1632" t="str">
            <v>VTX SERIES</v>
          </cell>
          <cell r="D1632" t="str">
            <v>VTX-V25-II</v>
          </cell>
          <cell r="E1632" t="str">
            <v>JBL046</v>
          </cell>
          <cell r="F1632" t="str">
            <v>YES</v>
          </cell>
          <cell r="H1632" t="str">
            <v>VTX-V25-II</v>
          </cell>
          <cell r="I1632" t="str">
            <v>VTX V Series V25-II Fullsize 3-Way Line Array Element (Fixed Angle / Tension Suspension) featuring patented D2 dual diaphragm dual driver technology and Differential Drive® LF and MF cone transducers. Includes: (3x) D2430K D2 compression drivers; (2x) 2267H dual 4-inch voice coil, dual magnet 15" transducers; (4x) 2169H Differential Drive® 8" transducers; captive fixed angle/tension suspension hardware. Transportation and handling accessories supplied separately. Weight 82.5 kg (182 lb). Black.</v>
          </cell>
          <cell r="J1632" t="str">
            <v>“Price On Application (POA) Contact your Representative"</v>
          </cell>
          <cell r="K1632" t="str">
            <v>“Price On Application (POA) Contact your Representative"</v>
          </cell>
          <cell r="L1632" t="str">
            <v>“Price On Application (POA) Contact your Representative"</v>
          </cell>
          <cell r="P1632">
            <v>691991013102</v>
          </cell>
          <cell r="R1632">
            <v>200</v>
          </cell>
          <cell r="S1632">
            <v>31</v>
          </cell>
          <cell r="T1632">
            <v>22</v>
          </cell>
          <cell r="U1632">
            <v>50</v>
          </cell>
          <cell r="V1632" t="str">
            <v>MX</v>
          </cell>
          <cell r="Y1632">
            <v>718</v>
          </cell>
        </row>
        <row r="1633">
          <cell r="A1633" t="str">
            <v>VTX-V25-II-CS</v>
          </cell>
          <cell r="B1633" t="str">
            <v>JBL</v>
          </cell>
          <cell r="C1633" t="str">
            <v>VTX SERIES</v>
          </cell>
          <cell r="D1633" t="str">
            <v>VTX-V25-II-CS</v>
          </cell>
          <cell r="E1633" t="str">
            <v>JBL046</v>
          </cell>
          <cell r="F1633" t="str">
            <v>YES</v>
          </cell>
          <cell r="H1633" t="str">
            <v>VTX-V25-II-CS</v>
          </cell>
          <cell r="I1633" t="str">
            <v>VTX V Series V25-II-CS Fullsize 3-Way Line Array Element (Compression Suspension) featuring patented D2 dual diaphragm dual driver technology and Differential Drive® LF and MF cone transducers. Includes: (3x) D2430K D2 compression drivers; (2x) 2267H dual 4-inch voice coil, dual magnet 15" transducers; (4x) 2169H Differential Drive® 8" transducers; captive compression suspension hardware. Transportation and handling accessories supplied separately. Weight 82.5 kg (182 lb). Black.</v>
          </cell>
          <cell r="J1633" t="str">
            <v>“Price On Application (POA) Contact your Representative"</v>
          </cell>
          <cell r="K1633" t="str">
            <v>“Price On Application (POA) Contact your Representative"</v>
          </cell>
          <cell r="L1633" t="str">
            <v>“Price On Application (POA) Contact your Representative"</v>
          </cell>
          <cell r="P1633">
            <v>691991013119</v>
          </cell>
          <cell r="R1633">
            <v>200</v>
          </cell>
          <cell r="S1633">
            <v>31</v>
          </cell>
          <cell r="T1633">
            <v>22</v>
          </cell>
          <cell r="U1633">
            <v>50</v>
          </cell>
          <cell r="V1633" t="str">
            <v>MX</v>
          </cell>
          <cell r="Y1633">
            <v>719</v>
          </cell>
        </row>
        <row r="1634">
          <cell r="A1634" t="str">
            <v>VTX-S25</v>
          </cell>
          <cell r="B1634" t="str">
            <v>JBL</v>
          </cell>
          <cell r="C1634" t="str">
            <v>VTX SERIES</v>
          </cell>
          <cell r="D1634" t="str">
            <v>VTX-S25</v>
          </cell>
          <cell r="E1634" t="str">
            <v>JBL046</v>
          </cell>
          <cell r="F1634" t="str">
            <v>YES</v>
          </cell>
          <cell r="H1634" t="str">
            <v>VTX-S25</v>
          </cell>
          <cell r="I1634" t="str">
            <v>VTX Series S25 Suspendable Dual 15" Subwoofer. Companion subwoofer for VTX V20 featuring ultra long throw, patented Differential Drive® LF transducers configured in a front-loaded alignment with large area, laminar-flow, low-turbulence central ports. Includes: (2x) 2267H dual 4-inch voice coil, dual magnet 15" transducers; captive suspension hardware; front NL4 connector for use when S25 enclosures are configured in rear-firing mode to create reverse-cardioid subwoofer arrays. Rectangular form factor facilitates cardioid configurations (ground stacked or suspended). Transportation and handling accessories supplied separately. Weight 65 kg (143 lb). Black.</v>
          </cell>
          <cell r="J1634" t="str">
            <v>“Price On Application (POA) Contact your Representative"</v>
          </cell>
          <cell r="K1634" t="str">
            <v>“Price On Application (POA) Contact your Representative"</v>
          </cell>
          <cell r="L1634" t="str">
            <v>“Price On Application (POA) Contact your Representative"</v>
          </cell>
          <cell r="P1634">
            <v>691991012976</v>
          </cell>
          <cell r="R1634">
            <v>200</v>
          </cell>
          <cell r="S1634">
            <v>29</v>
          </cell>
          <cell r="T1634">
            <v>40</v>
          </cell>
          <cell r="U1634">
            <v>24</v>
          </cell>
          <cell r="V1634" t="str">
            <v>MX</v>
          </cell>
          <cell r="Y1634">
            <v>720</v>
          </cell>
        </row>
        <row r="1635">
          <cell r="A1635" t="str">
            <v>VTX-S28</v>
          </cell>
          <cell r="B1635" t="str">
            <v>JBL</v>
          </cell>
          <cell r="C1635" t="str">
            <v>VTX SERIES</v>
          </cell>
          <cell r="D1635" t="str">
            <v>VTX-S28</v>
          </cell>
          <cell r="E1635" t="str">
            <v>JBL046</v>
          </cell>
          <cell r="F1635" t="str">
            <v>YES</v>
          </cell>
          <cell r="H1635" t="str">
            <v>VTX-S28</v>
          </cell>
          <cell r="I1635" t="str">
            <v>VTX Series S28 Suspendable Dual 18” Subwoofer featuring ultra long throw, patented Differential Drive® VLF transducers configured in a front-loaded alignment with large area, laminar-flow, low-turbulence central port. Includes: (2x) 2269H dual 4-inch voice coil, dual magnet 18” transducers; captive suspension hardware; front NL4 connector for use when S28 enclosures are configured in rear-firing mode to create reverse-cardioid subwoofer arrays. Trapezoidal form factor facilitates tightly-packed cardioid configurations (ground stacked or suspended). Transportation and handling accessories supplied separately. Weight 81.6 kg (180 lb). Black.</v>
          </cell>
          <cell r="J1635" t="str">
            <v>“Price On Application (POA) Contact your Representative"</v>
          </cell>
          <cell r="K1635" t="str">
            <v>“Price On Application (POA) Contact your Representative"</v>
          </cell>
          <cell r="L1635" t="str">
            <v>“Price On Application (POA) Contact your Representative"</v>
          </cell>
          <cell r="P1635">
            <v>691991013003</v>
          </cell>
          <cell r="R1635">
            <v>200</v>
          </cell>
          <cell r="S1635">
            <v>45</v>
          </cell>
          <cell r="T1635">
            <v>30</v>
          </cell>
          <cell r="U1635">
            <v>50</v>
          </cell>
          <cell r="V1635" t="str">
            <v>MX</v>
          </cell>
          <cell r="Y1635">
            <v>721</v>
          </cell>
        </row>
        <row r="1636">
          <cell r="A1636" t="str">
            <v>POINT SOURCE</v>
          </cell>
          <cell r="B1636" t="str">
            <v>JBL</v>
          </cell>
          <cell r="Y1636">
            <v>722</v>
          </cell>
        </row>
        <row r="1637">
          <cell r="A1637" t="str">
            <v>VTX-F12</v>
          </cell>
          <cell r="B1637" t="str">
            <v>JBL</v>
          </cell>
          <cell r="C1637" t="str">
            <v>VTX SERIES</v>
          </cell>
          <cell r="D1637" t="str">
            <v>VTX-F12</v>
          </cell>
          <cell r="E1637" t="str">
            <v>NEWPART</v>
          </cell>
          <cell r="F1637" t="str">
            <v>YES</v>
          </cell>
          <cell r="H1637" t="str">
            <v>VTX-F12</v>
          </cell>
          <cell r="I1637" t="str">
            <v>VTX F Series F12 2-Way Fill Enclosure featuring patented D2 compression driver technology and Differential Drive® LF cone transducer. Includes: (1x) D2430K D2 compression driver mounted on 90x50 degree Progressive Transition waveguide; (1x) 2262H dual 3-inch voice coil, dual magnet 12" transducer. Integral pole mount socket and M10 mount points. Optional VTX F12-UB universal bracket available. Weight 18.6 kg (41 lb). Black.</v>
          </cell>
          <cell r="J1637" t="str">
            <v>“Price On Application (POA) Contact your Representative"</v>
          </cell>
          <cell r="K1637" t="str">
            <v>“Price On Application (POA) Contact your Representative"</v>
          </cell>
          <cell r="L1637" t="str">
            <v>“Price On Application (POA) Contact your Representative"</v>
          </cell>
          <cell r="P1637">
            <v>691991012907</v>
          </cell>
          <cell r="R1637">
            <v>40</v>
          </cell>
          <cell r="S1637">
            <v>17</v>
          </cell>
          <cell r="T1637">
            <v>20</v>
          </cell>
          <cell r="U1637">
            <v>24</v>
          </cell>
          <cell r="V1637" t="str">
            <v>MX</v>
          </cell>
          <cell r="Y1637">
            <v>723</v>
          </cell>
        </row>
        <row r="1638">
          <cell r="A1638" t="str">
            <v>VTX-F15</v>
          </cell>
          <cell r="B1638" t="str">
            <v>JBL</v>
          </cell>
          <cell r="C1638" t="str">
            <v>VTX SERIES</v>
          </cell>
          <cell r="D1638" t="str">
            <v>VTX-F15</v>
          </cell>
          <cell r="E1638" t="str">
            <v>JBL046</v>
          </cell>
          <cell r="F1638" t="str">
            <v>YES</v>
          </cell>
          <cell r="H1638" t="str">
            <v>VTX-F15</v>
          </cell>
          <cell r="I1638" t="str">
            <v>VTX F Series F15 2-Way Fill Enclosure featuring patented D2 compression driver technology and Differential Drive® LF cone transducer. Includes: (1x) D2430K D2 compression driver mounted on 90x50 degree Progressive Transition waveguide; (1x) 2265H dual 3-inch voice coil, dual magnet 15" transducer. Integral pole mount socket and M10 mount points. Optional VTX F15-UB universal bracket available. Weight 22.9 kg (50.5 lb). Black.</v>
          </cell>
          <cell r="J1638" t="str">
            <v>“Price On Application (POA) Contact your Representative"</v>
          </cell>
          <cell r="K1638" t="str">
            <v>“Price On Application (POA) Contact your Representative"</v>
          </cell>
          <cell r="L1638" t="str">
            <v>“Price On Application (POA) Contact your Representative"</v>
          </cell>
          <cell r="P1638">
            <v>691991012914</v>
          </cell>
          <cell r="R1638">
            <v>50</v>
          </cell>
          <cell r="S1638">
            <v>23</v>
          </cell>
          <cell r="T1638">
            <v>17.5</v>
          </cell>
          <cell r="U1638">
            <v>27.5</v>
          </cell>
          <cell r="V1638" t="str">
            <v>MX</v>
          </cell>
          <cell r="Y1638">
            <v>724</v>
          </cell>
        </row>
        <row r="1639">
          <cell r="A1639" t="str">
            <v>VTX-F18S</v>
          </cell>
          <cell r="B1639" t="str">
            <v>JBL</v>
          </cell>
          <cell r="C1639" t="str">
            <v>VTX SERIES</v>
          </cell>
          <cell r="D1639" t="str">
            <v>VTX-F18S</v>
          </cell>
          <cell r="E1639" t="str">
            <v>JBL046</v>
          </cell>
          <cell r="F1639" t="str">
            <v>YES</v>
          </cell>
          <cell r="H1639" t="str">
            <v>VTX-F18S</v>
          </cell>
          <cell r="I1639" t="str">
            <v>VTX F Series F18S Compact Subwoofer Enclosure featuring ultra long throw, patented Differential Drive® LF transducer configured in a front-loaded alignment with large area, laminar-flow, low-turbulence ports. Includes: (1x) 2269H dual 4-inch voice coil, dual magnet 18" transducer; front NL4 connector for use when F18S enclosures are configured in rear-firing mode to create reverse-cardioid subwoofer arrays. Compact rectangular form factor. Weight 45.4 kg (100 lb). Black.</v>
          </cell>
          <cell r="J1639" t="str">
            <v>“Price On Application (POA) Contact your Representative"</v>
          </cell>
          <cell r="K1639" t="str">
            <v>“Price On Application (POA) Contact your Representative"</v>
          </cell>
          <cell r="L1639" t="str">
            <v>“Price On Application (POA) Contact your Representative"</v>
          </cell>
          <cell r="P1639">
            <v>691991012921</v>
          </cell>
          <cell r="R1639">
            <v>80</v>
          </cell>
          <cell r="S1639">
            <v>27</v>
          </cell>
          <cell r="T1639">
            <v>33</v>
          </cell>
          <cell r="U1639">
            <v>27</v>
          </cell>
          <cell r="V1639" t="str">
            <v>MX</v>
          </cell>
          <cell r="Y1639">
            <v>725</v>
          </cell>
        </row>
        <row r="1640">
          <cell r="A1640" t="str">
            <v>VTX-F35/95</v>
          </cell>
          <cell r="B1640" t="str">
            <v>JBL</v>
          </cell>
          <cell r="C1640" t="str">
            <v>VTX Series</v>
          </cell>
          <cell r="D1640" t="str">
            <v>VTX-F35/95</v>
          </cell>
          <cell r="F1640" t="str">
            <v>YES</v>
          </cell>
          <cell r="H1640" t="str">
            <v>CSX-F35 Three-way High Output Speaker</v>
          </cell>
          <cell r="I1640"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40" t="str">
            <v>“Price On Application (POA) Contact your Representative"</v>
          </cell>
          <cell r="K1640" t="str">
            <v>“Price On Application (POA) Contact your Representative"</v>
          </cell>
          <cell r="L1640" t="str">
            <v>“Price On Application (POA) Contact your Representative"</v>
          </cell>
          <cell r="P1640">
            <v>5706681000814</v>
          </cell>
          <cell r="V1640" t="str">
            <v>MX</v>
          </cell>
          <cell r="Y1640">
            <v>726</v>
          </cell>
        </row>
        <row r="1641">
          <cell r="A1641" t="str">
            <v>M SERIES</v>
          </cell>
          <cell r="B1641" t="str">
            <v>JBL</v>
          </cell>
          <cell r="Y1641">
            <v>727</v>
          </cell>
        </row>
        <row r="1642">
          <cell r="A1642" t="str">
            <v>VTX-F35/64</v>
          </cell>
          <cell r="B1642" t="str">
            <v>JBL</v>
          </cell>
          <cell r="C1642" t="str">
            <v>VTX Series</v>
          </cell>
          <cell r="D1642" t="str">
            <v>VTX-F35/64</v>
          </cell>
          <cell r="F1642" t="str">
            <v>YES</v>
          </cell>
          <cell r="H1642" t="str">
            <v>CSX-F35 Three-way High Output Speaker</v>
          </cell>
          <cell r="I1642" t="str">
            <v>CSX: F35, high output three-way full range system. Designed to address a wide range of applications, where high-impact, high-fidelity audio, needs to be delivered. The trapezoidal full-range, CSX F35 will be the go-to choice for customers needing high-power side-fills, mains speakers, or a V5-compliant high-performance compliment to a larger VTX system. The CSX-F35 has exceptional power-to-weight ratio thanks to its lightweight, Differential Drive 2265H- 15" and 2169H-8" transducers. High Frequency is delivered from a D2 driver coupled to a multi-band Progressive Transition Waveguide and available in 60x40 or 90x50 coverage patterns. The CSX F-35 is Stackable and includes M10 mounting points.</v>
          </cell>
          <cell r="J1642" t="str">
            <v>“Price On Application (POA) Contact your Representative"</v>
          </cell>
          <cell r="K1642" t="str">
            <v>“Price On Application (POA) Contact your Representative"</v>
          </cell>
          <cell r="L1642" t="str">
            <v>“Price On Application (POA) Contact your Representative"</v>
          </cell>
          <cell r="P1642">
            <v>5706681000821</v>
          </cell>
          <cell r="V1642" t="str">
            <v>MX</v>
          </cell>
          <cell r="Y1642">
            <v>728</v>
          </cell>
        </row>
        <row r="1643">
          <cell r="A1643" t="str">
            <v>VTX-M20</v>
          </cell>
          <cell r="B1643" t="str">
            <v>JBL</v>
          </cell>
          <cell r="C1643" t="str">
            <v>VTX SERIES</v>
          </cell>
          <cell r="D1643" t="str">
            <v>VTX-M20</v>
          </cell>
          <cell r="E1643" t="str">
            <v>JBL046</v>
          </cell>
          <cell r="F1643" t="str">
            <v>YES</v>
          </cell>
          <cell r="H1643" t="str">
            <v>VTX-M20</v>
          </cell>
          <cell r="I1643"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43" t="str">
            <v>“Price On Application (POA) Contact your Representative"</v>
          </cell>
          <cell r="K1643" t="str">
            <v>“Price On Application (POA) Contact your Representative"</v>
          </cell>
          <cell r="L1643" t="str">
            <v>“Price On Application (POA) Contact your Representative"</v>
          </cell>
          <cell r="P1643">
            <v>691991012952</v>
          </cell>
          <cell r="R1643">
            <v>62</v>
          </cell>
          <cell r="S1643">
            <v>24</v>
          </cell>
          <cell r="T1643">
            <v>20</v>
          </cell>
          <cell r="U1643">
            <v>25</v>
          </cell>
          <cell r="V1643" t="str">
            <v>MX</v>
          </cell>
          <cell r="Y1643">
            <v>729</v>
          </cell>
        </row>
        <row r="1644">
          <cell r="A1644" t="str">
            <v>VTX-M22</v>
          </cell>
          <cell r="B1644" t="str">
            <v>JBL</v>
          </cell>
          <cell r="C1644" t="str">
            <v>VTX SERIES</v>
          </cell>
          <cell r="D1644" t="str">
            <v>VTX-M22</v>
          </cell>
          <cell r="E1644" t="str">
            <v>JBL046</v>
          </cell>
          <cell r="F1644" t="str">
            <v>YES</v>
          </cell>
          <cell r="H1644" t="str">
            <v>VTX-M22</v>
          </cell>
          <cell r="I1644" t="str">
            <v xml:space="preserve">VTX M Series is JBL’s latest in premium stage monitoring products designed for the most demanding, highest output stage monitoring applications, including high profile concerts, broadcast events or fixed installations. The line is comprised of the dual-10” VTX M20 and the dual-12” VTX M22 both featuring  neodymium Differential Drive woofers making the two products some of the lightest monitors in their class. The high frequency section features a unique newly developed, diamond shaped waveguide that is based on JBL’s Image Control technology - a technology originally developed for the M2 Master Reference studio monitor. The new waveguide coupled with a D2 Dual Diaphragm high frequency delivers a symmetrical 60H x 60V coverage pattern that is spatially consistent, allowing M-Series to reach excellent gain before feedback performance. Both the M20 and M22 can be configured to operate in Single Channel or Dual Channel (Bi-Amp) modes via the easily accessible mode selection switches. </v>
          </cell>
          <cell r="J1644" t="str">
            <v>“Price On Application (POA) Contact your Representative"</v>
          </cell>
          <cell r="K1644" t="str">
            <v>“Price On Application (POA) Contact your Representative"</v>
          </cell>
          <cell r="L1644" t="str">
            <v>“Price On Application (POA) Contact your Representative"</v>
          </cell>
          <cell r="P1644">
            <v>691991012969</v>
          </cell>
          <cell r="R1644">
            <v>75</v>
          </cell>
          <cell r="S1644">
            <v>29</v>
          </cell>
          <cell r="T1644">
            <v>21.5</v>
          </cell>
          <cell r="U1644">
            <v>26</v>
          </cell>
          <cell r="V1644" t="str">
            <v>MX</v>
          </cell>
          <cell r="Y1644">
            <v>730</v>
          </cell>
        </row>
        <row r="1645">
          <cell r="A1645" t="str">
            <v>VTX-S25-VT</v>
          </cell>
          <cell r="B1645" t="str">
            <v>JBL</v>
          </cell>
          <cell r="C1645" t="str">
            <v>VTX SERIES</v>
          </cell>
          <cell r="D1645" t="str">
            <v>VTX-S25-VT</v>
          </cell>
          <cell r="E1645" t="str">
            <v>JBL046</v>
          </cell>
          <cell r="F1645" t="str">
            <v>YES</v>
          </cell>
          <cell r="H1645" t="str">
            <v>VTX-S25-VT</v>
          </cell>
          <cell r="I1645" t="str">
            <v>VTX S25 Vertical Transporter for transportation of up to three VTX S25 enclosures in a vertical column in either front-firing or cardioid mode. Includes: dolley board with four tour grade casters (2 locking casters per dolley board). Reinforced protective cover (VTX-S25-VT-CVR) supplied separately.</v>
          </cell>
          <cell r="J1645" t="str">
            <v>“Price On Application (POA) Contact your Representative"</v>
          </cell>
          <cell r="K1645" t="str">
            <v>“Price On Application (POA) Contact your Representative"</v>
          </cell>
          <cell r="L1645" t="str">
            <v>“Price On Application (POA) Contact your Representative"</v>
          </cell>
          <cell r="P1645">
            <v>691991012983</v>
          </cell>
          <cell r="R1645">
            <v>47</v>
          </cell>
          <cell r="S1645">
            <v>38.5</v>
          </cell>
          <cell r="T1645">
            <v>10.5</v>
          </cell>
          <cell r="U1645">
            <v>27</v>
          </cell>
          <cell r="V1645" t="str">
            <v>MX</v>
          </cell>
          <cell r="Y1645">
            <v>731</v>
          </cell>
        </row>
        <row r="1646">
          <cell r="A1646" t="str">
            <v>VTX-S25-VT-CVR</v>
          </cell>
          <cell r="B1646" t="str">
            <v>JBL</v>
          </cell>
          <cell r="C1646" t="str">
            <v>VTX SERIES</v>
          </cell>
          <cell r="D1646" t="str">
            <v>VTX-S25-VT-CVR</v>
          </cell>
          <cell r="E1646" t="str">
            <v>JBL046</v>
          </cell>
          <cell r="F1646" t="str">
            <v>YES</v>
          </cell>
          <cell r="H1646" t="str">
            <v>VTX-S25-VT-CVR</v>
          </cell>
          <cell r="I1646" t="str">
            <v>VTX S25 Vertical Transporter Cover for use with VTX-S25-VT. Modular, reconfigurable design allows for protection of two or three VTX S25 enclosures in either front-firing or cardioid mode.</v>
          </cell>
          <cell r="J1646" t="str">
            <v>“Price On Application (POA) Contact your Representative"</v>
          </cell>
          <cell r="K1646" t="str">
            <v>“Price On Application (POA) Contact your Representative"</v>
          </cell>
          <cell r="L1646" t="str">
            <v>“Price On Application (POA) Contact your Representative"</v>
          </cell>
          <cell r="P1646">
            <v>691991012990</v>
          </cell>
          <cell r="R1646">
            <v>20</v>
          </cell>
          <cell r="S1646">
            <v>37</v>
          </cell>
          <cell r="T1646">
            <v>25</v>
          </cell>
          <cell r="U1646">
            <v>5</v>
          </cell>
          <cell r="V1646" t="str">
            <v>CN</v>
          </cell>
          <cell r="Y1646">
            <v>732</v>
          </cell>
        </row>
        <row r="1647">
          <cell r="A1647" t="str">
            <v>VTX-S28-ACC</v>
          </cell>
          <cell r="B1647" t="str">
            <v>JBL</v>
          </cell>
          <cell r="C1647" t="str">
            <v>VTX SERIES</v>
          </cell>
          <cell r="D1647" t="str">
            <v>VTX-S28-ACC</v>
          </cell>
          <cell r="E1647" t="str">
            <v>JBL046</v>
          </cell>
          <cell r="F1647" t="str">
            <v>YES</v>
          </cell>
          <cell r="H1647" t="str">
            <v>VTX-S28-ACC</v>
          </cell>
          <cell r="I1647" t="str">
            <v>VTX S28 Accessory Cover Caster-Board for transportation and protection of one S28 enclosure. Includes: padded, reinforced protective cover with handle cutouts and rear panel access flap; dolly wheel-board with rugged, tour grade casters and rotating cam mechanism for secure attachment.</v>
          </cell>
          <cell r="J1647" t="str">
            <v>“Price On Application (POA) Contact your Representative"</v>
          </cell>
          <cell r="K1647" t="str">
            <v>“Price On Application (POA) Contact your Representative"</v>
          </cell>
          <cell r="L1647" t="str">
            <v>“Price On Application (POA) Contact your Representative"</v>
          </cell>
          <cell r="P1647">
            <v>691991013010</v>
          </cell>
          <cell r="R1647">
            <v>42</v>
          </cell>
          <cell r="S1647">
            <v>49</v>
          </cell>
          <cell r="T1647">
            <v>20</v>
          </cell>
          <cell r="U1647">
            <v>5.3</v>
          </cell>
          <cell r="V1647" t="str">
            <v>MX</v>
          </cell>
          <cell r="Y1647">
            <v>733</v>
          </cell>
        </row>
        <row r="1648">
          <cell r="A1648" t="str">
            <v>VTX-S28-VTC</v>
          </cell>
          <cell r="B1648" t="str">
            <v>JBL</v>
          </cell>
          <cell r="C1648" t="str">
            <v>VTX SERIES</v>
          </cell>
          <cell r="D1648" t="str">
            <v>VTX-S28-VTC</v>
          </cell>
          <cell r="E1648" t="str">
            <v>JBL046</v>
          </cell>
          <cell r="F1648" t="str">
            <v>YES</v>
          </cell>
          <cell r="H1648" t="str">
            <v>VTX-S28-VTC</v>
          </cell>
          <cell r="I1648" t="str">
            <v>VTX S28 Vertical Transporter for transportation of up to three VTX S28 enclosures in a vertical column in either front-firing or cardioid mode. Includes: dolley board with four tour grade casters (2 locking casters per dolley board). Reinforced protective cover (VTX-S28-VT-CVR) supplied separately.</v>
          </cell>
          <cell r="J1648" t="str">
            <v>“Price On Application (POA) Contact your Representative"</v>
          </cell>
          <cell r="K1648" t="str">
            <v>“Price On Application (POA) Contact your Representative"</v>
          </cell>
          <cell r="L1648" t="str">
            <v>“Price On Application (POA) Contact your Representative"</v>
          </cell>
          <cell r="R1648">
            <v>87</v>
          </cell>
          <cell r="S1648">
            <v>49.25</v>
          </cell>
          <cell r="T1648">
            <v>39.25</v>
          </cell>
          <cell r="U1648">
            <v>14.25</v>
          </cell>
          <cell r="V1648" t="str">
            <v>MX</v>
          </cell>
          <cell r="Y1648">
            <v>734</v>
          </cell>
        </row>
        <row r="1649">
          <cell r="A1649" t="str">
            <v>VTX-S28-VT-CVR</v>
          </cell>
          <cell r="B1649" t="str">
            <v>JBL</v>
          </cell>
          <cell r="C1649" t="str">
            <v>VTX SERIES</v>
          </cell>
          <cell r="D1649" t="str">
            <v>VTX-S28-VT-CVR</v>
          </cell>
          <cell r="E1649" t="str">
            <v>JBL046</v>
          </cell>
          <cell r="F1649" t="str">
            <v>YES</v>
          </cell>
          <cell r="H1649" t="str">
            <v>VTX-S28-VT-CVR</v>
          </cell>
          <cell r="I1649" t="str">
            <v>VTX S28 Vertical Transporter Cover for use with VTX-S28-VT. Modular, reconfigurable design allows for protection of three VTX S28 enclosures in either front-firing or cardioid mode.</v>
          </cell>
          <cell r="J1649" t="str">
            <v>“Price On Application (POA) Contact your Representative"</v>
          </cell>
          <cell r="K1649" t="str">
            <v>“Price On Application (POA) Contact your Representative"</v>
          </cell>
          <cell r="L1649" t="str">
            <v>“Price On Application (POA) Contact your Representative"</v>
          </cell>
          <cell r="P1649">
            <v>691991013027</v>
          </cell>
          <cell r="R1649">
            <v>42</v>
          </cell>
          <cell r="S1649">
            <v>52</v>
          </cell>
          <cell r="T1649">
            <v>41</v>
          </cell>
          <cell r="U1649">
            <v>6</v>
          </cell>
          <cell r="V1649" t="str">
            <v>CN</v>
          </cell>
          <cell r="Y1649">
            <v>735</v>
          </cell>
        </row>
        <row r="1650">
          <cell r="A1650" t="str">
            <v>VTX-V20-AF</v>
          </cell>
          <cell r="B1650" t="str">
            <v>JBL</v>
          </cell>
          <cell r="C1650" t="str">
            <v>VTX SERIES</v>
          </cell>
          <cell r="D1650" t="str">
            <v>VTX-V20-AF</v>
          </cell>
          <cell r="E1650" t="str">
            <v>JBL046</v>
          </cell>
          <cell r="F1650" t="str">
            <v>YES</v>
          </cell>
          <cell r="H1650" t="str">
            <v>VTX-V20-AF</v>
          </cell>
          <cell r="I1650" t="str">
            <v xml:space="preserve">VTX V20 ARRAY FRAME for suspending or ground stacking VTX V20 or VTX S25 enclosures.  Includes leveling screw jacks; optional extension bar available. Weight 46.3 kg (102 lb). Steel, black. </v>
          </cell>
          <cell r="J1650" t="str">
            <v>“Price On Application (POA) Contact your Representative"</v>
          </cell>
          <cell r="K1650" t="str">
            <v>“Price On Application (POA) Contact your Representative"</v>
          </cell>
          <cell r="L1650" t="str">
            <v>“Price On Application (POA) Contact your Representative"</v>
          </cell>
          <cell r="P1650">
            <v>691991013041</v>
          </cell>
          <cell r="R1650">
            <v>120</v>
          </cell>
          <cell r="S1650">
            <v>37</v>
          </cell>
          <cell r="T1650">
            <v>22</v>
          </cell>
          <cell r="U1650">
            <v>7</v>
          </cell>
          <cell r="V1650" t="str">
            <v>US</v>
          </cell>
          <cell r="Y1650">
            <v>736</v>
          </cell>
        </row>
        <row r="1651">
          <cell r="A1651" t="str">
            <v>VTX-V20-AF-EB</v>
          </cell>
          <cell r="B1651" t="str">
            <v>JBL</v>
          </cell>
          <cell r="C1651" t="str">
            <v>VTX SERIES</v>
          </cell>
          <cell r="D1651" t="str">
            <v>VTX-V20-AF-EB</v>
          </cell>
          <cell r="E1651" t="str">
            <v>JBL046</v>
          </cell>
          <cell r="F1651" t="str">
            <v>YES</v>
          </cell>
          <cell r="H1651" t="str">
            <v>VTX-V20-AF-EB</v>
          </cell>
          <cell r="I1651" t="str">
            <v xml:space="preserve">VTX V20 ARRAY FRAME EXTENSION BAR for use with VTX-V20-AF, front- or rear-mounted. Single (central) or dual (side-mounted) extension bars can be used for added stability and tilt adjustment to facilitate ground stacked systems. Weight 22.7 kg (50 lb). Steel, black. </v>
          </cell>
          <cell r="J1651" t="str">
            <v>“Price On Application (POA) Contact your Representative"</v>
          </cell>
          <cell r="K1651" t="str">
            <v>“Price On Application (POA) Contact your Representative"</v>
          </cell>
          <cell r="L1651" t="str">
            <v>“Price On Application (POA) Contact your Representative"</v>
          </cell>
          <cell r="P1651">
            <v>691991013058</v>
          </cell>
          <cell r="R1651">
            <v>52</v>
          </cell>
          <cell r="S1651">
            <v>7</v>
          </cell>
          <cell r="T1651">
            <v>32</v>
          </cell>
          <cell r="U1651">
            <v>4</v>
          </cell>
          <cell r="V1651" t="str">
            <v>US</v>
          </cell>
          <cell r="Y1651">
            <v>737</v>
          </cell>
        </row>
        <row r="1652">
          <cell r="A1652" t="str">
            <v>VTX-V20-LH</v>
          </cell>
          <cell r="B1652" t="str">
            <v>JBL</v>
          </cell>
          <cell r="C1652" t="str">
            <v>VTX SERIES</v>
          </cell>
          <cell r="D1652" t="str">
            <v>VTX-V20-LH</v>
          </cell>
          <cell r="E1652" t="str">
            <v>JBL046</v>
          </cell>
          <cell r="F1652" t="str">
            <v>YES</v>
          </cell>
          <cell r="H1652" t="str">
            <v>VTX-V20-LH</v>
          </cell>
          <cell r="I1652" t="str">
            <v>Columbus McKinnon (CM) Series 653 ¾ ton manual lever hoist</v>
          </cell>
          <cell r="J1652" t="str">
            <v>“Price On Application (POA) Contact your Representative"</v>
          </cell>
          <cell r="K1652" t="str">
            <v>“Price On Application (POA) Contact your Representative"</v>
          </cell>
          <cell r="L1652" t="str">
            <v>“Price On Application (POA) Contact your Representative"</v>
          </cell>
          <cell r="P1652">
            <v>50036904315</v>
          </cell>
          <cell r="R1652">
            <v>25</v>
          </cell>
          <cell r="S1652">
            <v>15</v>
          </cell>
          <cell r="T1652">
            <v>6.5</v>
          </cell>
          <cell r="U1652">
            <v>9</v>
          </cell>
          <cell r="V1652" t="str">
            <v>US</v>
          </cell>
          <cell r="Y1652">
            <v>738</v>
          </cell>
        </row>
        <row r="1653">
          <cell r="A1653" t="str">
            <v>VTX-V20-PB</v>
          </cell>
          <cell r="B1653" t="str">
            <v>JBL</v>
          </cell>
          <cell r="C1653" t="str">
            <v>VTX SERIES</v>
          </cell>
          <cell r="D1653" t="str">
            <v>VTX-V20-PB</v>
          </cell>
          <cell r="E1653" t="str">
            <v>JBL046</v>
          </cell>
          <cell r="F1653" t="str">
            <v>YES</v>
          </cell>
          <cell r="H1653" t="str">
            <v>VTX-V20-PB</v>
          </cell>
          <cell r="I1653" t="str">
            <v xml:space="preserve">VTX V20 PULL BACK ADAPTER for attachment to bottom V20 enclosure to facilitate rear pull back (compression-style) suspension. Weight TBD kg (TBD lb). Steel, black. </v>
          </cell>
          <cell r="J1653" t="str">
            <v>“Price On Application (POA) Contact your Representative"</v>
          </cell>
          <cell r="K1653" t="str">
            <v>“Price On Application (POA) Contact your Representative"</v>
          </cell>
          <cell r="L1653" t="str">
            <v>“Price On Application (POA) Contact your Representative"</v>
          </cell>
          <cell r="P1653">
            <v>691991015717</v>
          </cell>
          <cell r="R1653">
            <v>30</v>
          </cell>
          <cell r="S1653">
            <v>36</v>
          </cell>
          <cell r="T1653">
            <v>10</v>
          </cell>
          <cell r="U1653">
            <v>4</v>
          </cell>
          <cell r="V1653" t="str">
            <v>MX</v>
          </cell>
          <cell r="Y1653">
            <v>739</v>
          </cell>
        </row>
        <row r="1654">
          <cell r="A1654" t="str">
            <v>VTX-V20-VT</v>
          </cell>
          <cell r="B1654" t="str">
            <v>JBL</v>
          </cell>
          <cell r="C1654" t="str">
            <v>VTX SERIES</v>
          </cell>
          <cell r="D1654" t="str">
            <v>VTX-V20-VT</v>
          </cell>
          <cell r="E1654" t="str">
            <v>JBL046</v>
          </cell>
          <cell r="F1654" t="str">
            <v>YES</v>
          </cell>
          <cell r="H1654" t="str">
            <v>VTX-V20-VT</v>
          </cell>
          <cell r="I1654" t="str">
            <v>VTX V20 Vertical Transporter for transportation of up to four VTX V20 enclosures in a vertical column. Includes: dolley board with four tour grade casters (2 locking casters per dolley board). Reinforced protective cover (VTX-V20-VT-CVR) supplied separately.</v>
          </cell>
          <cell r="J1654" t="str">
            <v>“Price On Application (POA) Contact your Representative"</v>
          </cell>
          <cell r="K1654" t="str">
            <v>“Price On Application (POA) Contact your Representative"</v>
          </cell>
          <cell r="L1654" t="str">
            <v>“Price On Application (POA) Contact your Representative"</v>
          </cell>
          <cell r="P1654">
            <v>691991013072</v>
          </cell>
          <cell r="R1654">
            <v>30</v>
          </cell>
          <cell r="S1654">
            <v>39</v>
          </cell>
          <cell r="T1654">
            <v>11</v>
          </cell>
          <cell r="U1654">
            <v>10</v>
          </cell>
          <cell r="V1654" t="str">
            <v>MX</v>
          </cell>
          <cell r="Y1654">
            <v>740</v>
          </cell>
        </row>
        <row r="1655">
          <cell r="A1655" t="str">
            <v>VTX-V20-VT-CVR</v>
          </cell>
          <cell r="B1655" t="str">
            <v>JBL</v>
          </cell>
          <cell r="C1655" t="str">
            <v>VTX SERIES</v>
          </cell>
          <cell r="D1655" t="str">
            <v>VTX-V20-VT-CVR</v>
          </cell>
          <cell r="E1655" t="str">
            <v>JBL046</v>
          </cell>
          <cell r="F1655" t="str">
            <v>YES</v>
          </cell>
          <cell r="H1655" t="str">
            <v>VTX-V20-VT-CVR</v>
          </cell>
          <cell r="I1655" t="str">
            <v>VTX V20 Vertical Transporter Cover for use with VTX-V20-VT. Modular, reconfigurable design allows for protection of three to four VTX V20 enclosures.</v>
          </cell>
          <cell r="J1655" t="str">
            <v>“Price On Application (POA) Contact your Representative"</v>
          </cell>
          <cell r="K1655" t="str">
            <v>“Price On Application (POA) Contact your Representative"</v>
          </cell>
          <cell r="L1655" t="str">
            <v>“Price On Application (POA) Contact your Representative"</v>
          </cell>
          <cell r="P1655">
            <v>691991013089</v>
          </cell>
          <cell r="R1655">
            <v>30</v>
          </cell>
          <cell r="S1655">
            <v>37</v>
          </cell>
          <cell r="T1655">
            <v>25</v>
          </cell>
          <cell r="U1655">
            <v>5</v>
          </cell>
          <cell r="V1655" t="str">
            <v>CN</v>
          </cell>
          <cell r="Y1655">
            <v>741</v>
          </cell>
        </row>
        <row r="1656">
          <cell r="A1656" t="str">
            <v>VTX-V20-VT-CVRW</v>
          </cell>
          <cell r="B1656" t="str">
            <v>JBL</v>
          </cell>
          <cell r="C1656" t="str">
            <v>VTX SERIES</v>
          </cell>
          <cell r="D1656" t="str">
            <v>VTX-V20-VT-CVRW</v>
          </cell>
          <cell r="E1656" t="str">
            <v>JBL046</v>
          </cell>
          <cell r="F1656" t="str">
            <v>YES</v>
          </cell>
          <cell r="H1656" t="str">
            <v>VTX-V20-VT-CVRW</v>
          </cell>
          <cell r="I1656" t="str">
            <v xml:space="preserve">VTX V20 Vertical Transporter Wrap Cover for use with VTX-V20-VT. Allows for protection of three to four VTX V20 enclosures without the need to remove the VTX-V20-AF from the top of a stack of VTX V20 enclosures. </v>
          </cell>
          <cell r="J1656" t="str">
            <v>“Price On Application (POA) Contact your Representative"</v>
          </cell>
          <cell r="K1656" t="str">
            <v>“Price On Application (POA) Contact your Representative"</v>
          </cell>
          <cell r="L1656" t="str">
            <v>“Price On Application (POA) Contact your Representative"</v>
          </cell>
          <cell r="R1656">
            <v>22</v>
          </cell>
          <cell r="S1656">
            <v>42</v>
          </cell>
          <cell r="T1656">
            <v>12</v>
          </cell>
          <cell r="U1656">
            <v>5</v>
          </cell>
          <cell r="V1656" t="str">
            <v>CN</v>
          </cell>
          <cell r="Y1656">
            <v>742</v>
          </cell>
        </row>
        <row r="1657">
          <cell r="A1657" t="str">
            <v>VTX-V25-ACC</v>
          </cell>
          <cell r="B1657" t="str">
            <v>JBL</v>
          </cell>
          <cell r="C1657" t="str">
            <v>VTX SERIES</v>
          </cell>
          <cell r="D1657" t="str">
            <v>VTX-V25-ACC</v>
          </cell>
          <cell r="E1657" t="str">
            <v>JBL046</v>
          </cell>
          <cell r="F1657" t="str">
            <v>YES</v>
          </cell>
          <cell r="H1657" t="str">
            <v>VTX-V25-ACC</v>
          </cell>
          <cell r="I1657" t="str">
            <v>VTX V25 Accessory Cover Caster-Board for transportation and protection of one V25 enclosure. Includes: padded, reinforced protective cover with handle cutouts and rear panel access flap; dolly wheel-board with rugged, tour grade casters and rotating cam mechanism for secure attachment.</v>
          </cell>
          <cell r="J1657" t="str">
            <v>“Price On Application (POA) Contact your Representative"</v>
          </cell>
          <cell r="K1657" t="str">
            <v>“Price On Application (POA) Contact your Representative"</v>
          </cell>
          <cell r="L1657" t="str">
            <v>“Price On Application (POA) Contact your Representative"</v>
          </cell>
          <cell r="P1657">
            <v>691991013096</v>
          </cell>
          <cell r="R1657">
            <v>36.26</v>
          </cell>
          <cell r="S1657">
            <v>51</v>
          </cell>
          <cell r="T1657">
            <v>18</v>
          </cell>
          <cell r="U1657">
            <v>6</v>
          </cell>
          <cell r="V1657" t="str">
            <v>MX</v>
          </cell>
          <cell r="Y1657">
            <v>743</v>
          </cell>
        </row>
        <row r="1658">
          <cell r="A1658" t="str">
            <v>VTX-V25-AF</v>
          </cell>
          <cell r="B1658" t="str">
            <v>JBL</v>
          </cell>
          <cell r="C1658" t="str">
            <v>VTX SERIES</v>
          </cell>
          <cell r="D1658" t="str">
            <v>VTX-V25-AF</v>
          </cell>
          <cell r="E1658" t="str">
            <v>JBL046</v>
          </cell>
          <cell r="F1658" t="str">
            <v>YES</v>
          </cell>
          <cell r="H1658" t="str">
            <v>VTX-V25-AF</v>
          </cell>
          <cell r="I1658" t="str">
            <v xml:space="preserve">VTX V25 ARRAY FRAME - TOURING for suspending or ground stacking VTX V25 or VTX S28 enclosures. Includes leveling screw jacks; optional extension bar available. Weight 80.3 kg (176.9 lb). Steel, black. </v>
          </cell>
          <cell r="J1658" t="str">
            <v>“Price On Application (POA) Contact your Representative"</v>
          </cell>
          <cell r="K1658" t="str">
            <v>“Price On Application (POA) Contact your Representative"</v>
          </cell>
          <cell r="L1658" t="str">
            <v>“Price On Application (POA) Contact your Representative"</v>
          </cell>
          <cell r="P1658">
            <v>691991006487</v>
          </cell>
          <cell r="R1658">
            <v>182</v>
          </cell>
          <cell r="S1658">
            <v>24.2</v>
          </cell>
          <cell r="T1658">
            <v>16.3</v>
          </cell>
          <cell r="U1658">
            <v>48.2</v>
          </cell>
          <cell r="V1658" t="str">
            <v>MX</v>
          </cell>
          <cell r="Y1658">
            <v>744</v>
          </cell>
        </row>
        <row r="1659">
          <cell r="A1659" t="str">
            <v>VTX-V25-AF-EB</v>
          </cell>
          <cell r="B1659" t="str">
            <v>JBL</v>
          </cell>
          <cell r="C1659" t="str">
            <v>VTX SERIES</v>
          </cell>
          <cell r="D1659" t="str">
            <v>VTX-V25-AF-EB</v>
          </cell>
          <cell r="E1659" t="str">
            <v>JBL046</v>
          </cell>
          <cell r="F1659" t="str">
            <v>YES</v>
          </cell>
          <cell r="H1659" t="str">
            <v>VTX-V25-AF-EB</v>
          </cell>
          <cell r="I1659" t="str">
            <v xml:space="preserve">VTX V25 ARRAY FRAME EXTENSION BAR for use with VTX-V25-AF, front- or rear-mounted. Single (central) or dual (side-mounted) extension bars can be used for added stability and tilt adjustment to facilitate ground stacked systems. Weight 32.3 kg (71.1 lb). Steel, black. </v>
          </cell>
          <cell r="J1659" t="str">
            <v>“Price On Application (POA) Contact your Representative"</v>
          </cell>
          <cell r="K1659" t="str">
            <v>“Price On Application (POA) Contact your Representative"</v>
          </cell>
          <cell r="L1659" t="str">
            <v>“Price On Application (POA) Contact your Representative"</v>
          </cell>
          <cell r="P1659">
            <v>691991006494</v>
          </cell>
          <cell r="R1659">
            <v>78</v>
          </cell>
          <cell r="S1659">
            <v>51</v>
          </cell>
          <cell r="T1659">
            <v>8</v>
          </cell>
          <cell r="U1659">
            <v>5</v>
          </cell>
          <cell r="V1659" t="str">
            <v>US</v>
          </cell>
          <cell r="Y1659">
            <v>745</v>
          </cell>
        </row>
        <row r="1660">
          <cell r="A1660" t="str">
            <v>VTX-V25-CS-K</v>
          </cell>
          <cell r="B1660" t="str">
            <v>JBL</v>
          </cell>
          <cell r="C1660" t="str">
            <v>VTX SERIES</v>
          </cell>
          <cell r="D1660" t="str">
            <v>VTX-V25-CS-K</v>
          </cell>
          <cell r="E1660" t="str">
            <v>JBL046</v>
          </cell>
          <cell r="F1660" t="str">
            <v>YES</v>
          </cell>
          <cell r="H1660" t="str">
            <v>VTX-V25-CS-K</v>
          </cell>
          <cell r="I1660" t="str">
            <v xml:space="preserve">VTX V25 COMPRESSION SUSPENSION KIT for converting 1x VTX V25 enclosure to compression-style suspension. Includes: 2x labels, 2x slot hinge bars, 2x ASM bars, 2x QRP lanyard assemblies and mount hardware. Label application jig supplied separately with order. Weight TBD kg (TBD lb). Steel, black. </v>
          </cell>
          <cell r="J1660" t="str">
            <v>“Price On Application (POA) Contact your Representative"</v>
          </cell>
          <cell r="K1660" t="str">
            <v>“Price On Application (POA) Contact your Representative"</v>
          </cell>
          <cell r="L1660" t="str">
            <v>“Price On Application (POA) Contact your Representative"</v>
          </cell>
          <cell r="R1660">
            <v>5.2</v>
          </cell>
          <cell r="S1660">
            <v>16</v>
          </cell>
          <cell r="T1660">
            <v>5</v>
          </cell>
          <cell r="U1660">
            <v>2</v>
          </cell>
          <cell r="V1660" t="str">
            <v>MX</v>
          </cell>
          <cell r="Y1660">
            <v>746</v>
          </cell>
        </row>
        <row r="1661">
          <cell r="A1661" t="str">
            <v>VTX-V25-CS-K-LJ</v>
          </cell>
          <cell r="B1661" t="str">
            <v>JBL</v>
          </cell>
          <cell r="C1661" t="str">
            <v>VTX SERIES</v>
          </cell>
          <cell r="D1661" t="str">
            <v>VTX-V25-CS-K-LJ</v>
          </cell>
          <cell r="E1661" t="str">
            <v>JBL046</v>
          </cell>
          <cell r="F1661" t="str">
            <v>YES</v>
          </cell>
          <cell r="H1661" t="str">
            <v>VTX-V25-CS-K-LJ</v>
          </cell>
          <cell r="I1661" t="str">
            <v>VTX V25 COMPRESSION SUSPENSION KIT LABEL JIG INSTALLATION FIXTURE (1X LABEL JIG PER CS-K ORDER)</v>
          </cell>
          <cell r="J1661" t="str">
            <v>“Price On Application (POA) Contact your Representative"</v>
          </cell>
          <cell r="K1661" t="str">
            <v>“Price On Application (POA) Contact your Representative"</v>
          </cell>
          <cell r="L1661" t="str">
            <v>“Price On Application (POA) Contact your Representative"</v>
          </cell>
          <cell r="R1661">
            <v>0.8</v>
          </cell>
          <cell r="S1661">
            <v>16</v>
          </cell>
          <cell r="T1661">
            <v>5</v>
          </cell>
          <cell r="U1661">
            <v>2</v>
          </cell>
          <cell r="V1661" t="str">
            <v>MX</v>
          </cell>
          <cell r="Y1661">
            <v>747</v>
          </cell>
        </row>
        <row r="1662">
          <cell r="A1662" t="str">
            <v>VTX-V25-LH</v>
          </cell>
          <cell r="B1662" t="str">
            <v>JBL</v>
          </cell>
          <cell r="C1662" t="str">
            <v>VTX SERIES</v>
          </cell>
          <cell r="D1662" t="str">
            <v>VTX-V25-LH</v>
          </cell>
          <cell r="E1662" t="str">
            <v>JBL046</v>
          </cell>
          <cell r="F1662" t="str">
            <v>YES</v>
          </cell>
          <cell r="H1662" t="str">
            <v>VTX-V25-LH</v>
          </cell>
          <cell r="I1662" t="str">
            <v xml:space="preserve">VTX V25 LEVER HOIST for attachment to VTX-V25-PB pull back adapter to facilitate rear pull back (compression-style) suspension. Weight TBD kg (TBD lb). Steel, black. </v>
          </cell>
          <cell r="J1662" t="str">
            <v>“Price On Application (POA) Contact your Representative"</v>
          </cell>
          <cell r="K1662" t="str">
            <v>“Price On Application (POA) Contact your Representative"</v>
          </cell>
          <cell r="L1662" t="str">
            <v>“Price On Application (POA) Contact your Representative"</v>
          </cell>
          <cell r="P1662">
            <v>691991000256</v>
          </cell>
          <cell r="R1662">
            <v>30</v>
          </cell>
          <cell r="S1662">
            <v>20</v>
          </cell>
          <cell r="T1662">
            <v>8</v>
          </cell>
          <cell r="U1662">
            <v>9</v>
          </cell>
          <cell r="V1662" t="str">
            <v>US</v>
          </cell>
          <cell r="Y1662">
            <v>748</v>
          </cell>
        </row>
        <row r="1663">
          <cell r="A1663" t="str">
            <v>VTX-V25-PB</v>
          </cell>
          <cell r="B1663" t="str">
            <v>JBL</v>
          </cell>
          <cell r="C1663" t="str">
            <v>VTX SERIES</v>
          </cell>
          <cell r="D1663" t="str">
            <v>VTX-V25-PB</v>
          </cell>
          <cell r="E1663" t="str">
            <v>JBL046</v>
          </cell>
          <cell r="F1663" t="str">
            <v>YES</v>
          </cell>
          <cell r="H1663" t="str">
            <v>VTX-V25-PB</v>
          </cell>
          <cell r="I1663" t="str">
            <v xml:space="preserve">VTX V25 PULL BACK ADAPTER for attachment to bottom V25 enclosure to facilitate rear pull back (compression-style) suspension. Weight TBD kg (TBD lb). Steel, black. </v>
          </cell>
          <cell r="J1663" t="str">
            <v>“Price On Application (POA) Contact your Representative"</v>
          </cell>
          <cell r="K1663" t="str">
            <v>“Price On Application (POA) Contact your Representative"</v>
          </cell>
          <cell r="L1663" t="str">
            <v>“Price On Application (POA) Contact your Representative"</v>
          </cell>
          <cell r="P1663">
            <v>691991006500</v>
          </cell>
          <cell r="R1663">
            <v>40</v>
          </cell>
          <cell r="S1663">
            <v>51</v>
          </cell>
          <cell r="T1663">
            <v>21</v>
          </cell>
          <cell r="U1663">
            <v>8</v>
          </cell>
          <cell r="V1663" t="str">
            <v>MX</v>
          </cell>
          <cell r="Y1663">
            <v>749</v>
          </cell>
        </row>
        <row r="1664">
          <cell r="A1664" t="str">
            <v>VTX-V25-VTC</v>
          </cell>
          <cell r="B1664" t="str">
            <v>JBL</v>
          </cell>
          <cell r="C1664" t="str">
            <v>VTX SERIES</v>
          </cell>
          <cell r="D1664" t="str">
            <v>VTX-V25-VTC</v>
          </cell>
          <cell r="E1664" t="str">
            <v>JBL046</v>
          </cell>
          <cell r="F1664" t="str">
            <v>YES</v>
          </cell>
          <cell r="H1664" t="str">
            <v>VTX-V25-VTC</v>
          </cell>
          <cell r="I1664" t="str">
            <v>VTX V25 Vertical Transporter for transportation of up to four VTX V25 enclosures in a vertical column. Includes: dolley board with four tour grade casters (2 locking casters per dolley board). Reinforced protective cover (VTX-V25-VT-CVR) supplied separately.</v>
          </cell>
          <cell r="J1664" t="str">
            <v>“Price On Application (POA) Contact your Representative"</v>
          </cell>
          <cell r="K1664" t="str">
            <v>“Price On Application (POA) Contact your Representative"</v>
          </cell>
          <cell r="L1664" t="str">
            <v>“Price On Application (POA) Contact your Representative"</v>
          </cell>
          <cell r="P1664">
            <v>691991006517</v>
          </cell>
          <cell r="R1664">
            <v>61</v>
          </cell>
          <cell r="S1664">
            <v>11.5</v>
          </cell>
          <cell r="T1664">
            <v>27</v>
          </cell>
          <cell r="U1664">
            <v>49.5</v>
          </cell>
          <cell r="V1664" t="str">
            <v>MX</v>
          </cell>
          <cell r="Y1664">
            <v>750</v>
          </cell>
        </row>
        <row r="1665">
          <cell r="A1665" t="str">
            <v>VTX-V25-VT-CVR</v>
          </cell>
          <cell r="B1665" t="str">
            <v>JBL</v>
          </cell>
          <cell r="C1665" t="str">
            <v>VTX SERIES</v>
          </cell>
          <cell r="D1665" t="str">
            <v>VTX-V25-VT-CVR</v>
          </cell>
          <cell r="E1665" t="str">
            <v>JBL046</v>
          </cell>
          <cell r="F1665" t="str">
            <v>YES</v>
          </cell>
          <cell r="H1665" t="str">
            <v>VTX-V25-VT-CVR</v>
          </cell>
          <cell r="I1665" t="str">
            <v>VTX V25 Vertical Transporter Cover for use with VTX-V25-VT. Modular, reconfigurable design allows for protection of three to four VTX V25 enclosures.</v>
          </cell>
          <cell r="J1665" t="str">
            <v>“Price On Application (POA) Contact your Representative"</v>
          </cell>
          <cell r="K1665" t="str">
            <v>“Price On Application (POA) Contact your Representative"</v>
          </cell>
          <cell r="L1665" t="str">
            <v>“Price On Application (POA) Contact your Representative"</v>
          </cell>
          <cell r="P1665">
            <v>691991013126</v>
          </cell>
          <cell r="R1665">
            <v>37.75</v>
          </cell>
          <cell r="S1665">
            <v>52</v>
          </cell>
          <cell r="T1665">
            <v>27</v>
          </cell>
          <cell r="U1665">
            <v>7</v>
          </cell>
          <cell r="V1665" t="str">
            <v>CN</v>
          </cell>
          <cell r="Y1665">
            <v>751</v>
          </cell>
        </row>
        <row r="1666">
          <cell r="A1666" t="str">
            <v>VTX-V25-VT-CVRW</v>
          </cell>
          <cell r="B1666" t="str">
            <v>JBL</v>
          </cell>
          <cell r="C1666" t="str">
            <v>VTX SERIES</v>
          </cell>
          <cell r="D1666" t="str">
            <v>VTX-V25-VT-CVRW</v>
          </cell>
          <cell r="F1666" t="str">
            <v>YES</v>
          </cell>
          <cell r="H1666" t="str">
            <v>VTX-V25-VT-CVRW</v>
          </cell>
          <cell r="I1666" t="str">
            <v>VTX V25 Vertical Transporter Wrap Cover for use with VTX-V25-VTC. Allows for protection of three to four VTX V25 enclosures without the need to remove the VTX-V25-AF from the top of a stack of VTX V25 enclosures.</v>
          </cell>
          <cell r="J1666" t="str">
            <v>“Price On Application (POA) Contact your Representative"</v>
          </cell>
          <cell r="K1666" t="str">
            <v>“Price On Application (POA) Contact your Representative"</v>
          </cell>
          <cell r="L1666" t="str">
            <v>“Price On Application (POA) Contact your Representative"</v>
          </cell>
          <cell r="R1666">
            <v>22</v>
          </cell>
          <cell r="S1666">
            <v>41</v>
          </cell>
          <cell r="T1666">
            <v>16</v>
          </cell>
          <cell r="U1666">
            <v>5</v>
          </cell>
          <cell r="V1666" t="str">
            <v>CN</v>
          </cell>
          <cell r="Y1666">
            <v>752</v>
          </cell>
        </row>
        <row r="1667">
          <cell r="A1667" t="str">
            <v>VTX-V25-WG-UK</v>
          </cell>
          <cell r="B1667" t="str">
            <v>JBL</v>
          </cell>
          <cell r="C1667" t="str">
            <v>VTX SERIES</v>
          </cell>
          <cell r="D1667" t="str">
            <v>VTX-V25-WG-UK</v>
          </cell>
          <cell r="F1667" t="str">
            <v>YES</v>
          </cell>
          <cell r="G1667" t="str">
            <v>Limited Quantity</v>
          </cell>
          <cell r="H1667" t="str">
            <v>VTX-V25-WG-UK</v>
          </cell>
          <cell r="I1667" t="str">
            <v>WAVEGUIDE UPGRADE KIT</v>
          </cell>
          <cell r="J1667" t="str">
            <v>“Price On Application (POA) Contact your Representative"</v>
          </cell>
          <cell r="K1667" t="str">
            <v>“Price On Application (POA) Contact your Representative"</v>
          </cell>
          <cell r="L1667" t="str">
            <v>“Price On Application (POA) Contact your Representative"</v>
          </cell>
          <cell r="P1667">
            <v>691991032837</v>
          </cell>
          <cell r="R1667">
            <v>11</v>
          </cell>
          <cell r="S1667">
            <v>11</v>
          </cell>
          <cell r="T1667">
            <v>17</v>
          </cell>
          <cell r="U1667">
            <v>10</v>
          </cell>
          <cell r="V1667" t="str">
            <v>MX</v>
          </cell>
          <cell r="Y1667">
            <v>753</v>
          </cell>
        </row>
        <row r="1668">
          <cell r="A1668" t="str">
            <v>LINE ARRAY &amp; PORTABLE:
VRX Fixed Curvature Line Array</v>
          </cell>
          <cell r="B1668" t="str">
            <v>JBL</v>
          </cell>
          <cell r="V1668" t="str">
            <v>MX</v>
          </cell>
          <cell r="W1668" t="str">
            <v>Compliant</v>
          </cell>
          <cell r="Y1668">
            <v>754</v>
          </cell>
        </row>
        <row r="1669">
          <cell r="A1669" t="str">
            <v>VRX928LA</v>
          </cell>
          <cell r="B1669" t="str">
            <v>JBL</v>
          </cell>
          <cell r="C1669" t="str">
            <v>VRX SERIES</v>
          </cell>
          <cell r="D1669" t="str">
            <v>VRX928LA</v>
          </cell>
          <cell r="E1669" t="str">
            <v>JBL009</v>
          </cell>
          <cell r="H1669" t="str">
            <v>S/M, VRX928LA</v>
          </cell>
          <cell r="I1669" t="str">
            <v>8" two-way line-array system with 1 x 2168H-1 Differential Drive® 400 W LF; 2 x 2414H 1 inch compression driver HF on Constant Curvature waveguide; dual angle pole socket and integral rigging hardware; passive or bi-amplified operation. Black DuraFlex™ finish.</v>
          </cell>
          <cell r="J1669">
            <v>2660</v>
          </cell>
          <cell r="K1669">
            <v>1799</v>
          </cell>
          <cell r="L1669">
            <v>1330</v>
          </cell>
          <cell r="P1669">
            <v>50036903196</v>
          </cell>
          <cell r="R1669">
            <v>30</v>
          </cell>
          <cell r="S1669">
            <v>14</v>
          </cell>
          <cell r="T1669">
            <v>12</v>
          </cell>
          <cell r="U1669">
            <v>18</v>
          </cell>
          <cell r="V1669" t="str">
            <v>MX</v>
          </cell>
          <cell r="W1669" t="str">
            <v>Compliant</v>
          </cell>
          <cell r="X1669" t="str">
            <v>http://www.jblpro.com/www/products/tour-sound/vrx900-series/vrx928la#.Vkxty4RqBJo</v>
          </cell>
          <cell r="Y1669">
            <v>755</v>
          </cell>
        </row>
        <row r="1670">
          <cell r="A1670" t="str">
            <v>VRX928LA-WH</v>
          </cell>
          <cell r="B1670" t="str">
            <v>JBL</v>
          </cell>
          <cell r="C1670" t="str">
            <v>VRX SERIES</v>
          </cell>
          <cell r="D1670" t="str">
            <v>VRX928LA-WH</v>
          </cell>
          <cell r="E1670" t="str">
            <v>JBL009</v>
          </cell>
          <cell r="H1670" t="str">
            <v>S/M, VRX928LA-WH</v>
          </cell>
          <cell r="I1670" t="str">
            <v>8" Two-Way Line-Array System with 1 x 2168H-1 Differential Drive® 400W LF; 2 x 2414H 1 inch Compression Driver HF on Constant Curvature Waveguide; Dual Angle Pole Socket and Integral Rigging Hardware; Passive or Bi-Amplified Operation. White DuraFlex™ Finish.</v>
          </cell>
          <cell r="J1670">
            <v>2660</v>
          </cell>
          <cell r="K1670">
            <v>1799</v>
          </cell>
          <cell r="L1670">
            <v>1330</v>
          </cell>
          <cell r="P1670">
            <v>50036903660</v>
          </cell>
          <cell r="R1670">
            <v>30</v>
          </cell>
          <cell r="S1670">
            <v>14</v>
          </cell>
          <cell r="T1670">
            <v>12</v>
          </cell>
          <cell r="U1670">
            <v>18</v>
          </cell>
          <cell r="V1670" t="str">
            <v>MX</v>
          </cell>
          <cell r="W1670" t="str">
            <v>Compliant</v>
          </cell>
          <cell r="X1670" t="str">
            <v>http://www.jblpro.com/www/products/tour-sound/vrx900-series/vrx928la#.Vkxty4RqBJo</v>
          </cell>
          <cell r="Y1670">
            <v>756</v>
          </cell>
        </row>
        <row r="1671">
          <cell r="A1671" t="str">
            <v>VRX932LA-1</v>
          </cell>
          <cell r="B1671" t="str">
            <v>JBL</v>
          </cell>
          <cell r="C1671" t="str">
            <v>VRX SERIES</v>
          </cell>
          <cell r="D1671" t="str">
            <v>VRX932LA-1</v>
          </cell>
          <cell r="E1671" t="str">
            <v>JBL009</v>
          </cell>
          <cell r="H1671" t="str">
            <v>SALES MODEL, VRX932LA-1</v>
          </cell>
          <cell r="I1671" t="str">
            <v>12" two-way line-array system with 1 x 2262H Differential Drive® LF; 3 x 2408J Annular Ring Diaphragm HF on Constant Curvature waveguide; dual angle pole socket and integral rigging hardware; passive or bi-amplified operation. Black DuraFlex™ finish.</v>
          </cell>
          <cell r="J1671">
            <v>4290</v>
          </cell>
          <cell r="K1671">
            <v>2799</v>
          </cell>
          <cell r="L1671">
            <v>2145</v>
          </cell>
          <cell r="P1671">
            <v>50036902939</v>
          </cell>
          <cell r="R1671">
            <v>55</v>
          </cell>
          <cell r="S1671">
            <v>19</v>
          </cell>
          <cell r="T1671">
            <v>18</v>
          </cell>
          <cell r="U1671">
            <v>26</v>
          </cell>
          <cell r="V1671" t="str">
            <v>MX</v>
          </cell>
          <cell r="W1671" t="str">
            <v>Compliant</v>
          </cell>
          <cell r="X1671" t="str">
            <v>http://www.jblpro.com/www/products/tour-sound/vrx900-series/vrx932la-1#.Vkxt3YRqBJo</v>
          </cell>
          <cell r="Y1671">
            <v>757</v>
          </cell>
        </row>
        <row r="1672">
          <cell r="A1672" t="str">
            <v>VRX932LA-1WH</v>
          </cell>
          <cell r="B1672" t="str">
            <v>JBL</v>
          </cell>
          <cell r="C1672" t="str">
            <v>VRX SERIES</v>
          </cell>
          <cell r="D1672" t="str">
            <v>VRX932LA-1WH</v>
          </cell>
          <cell r="E1672" t="str">
            <v>JBL009</v>
          </cell>
          <cell r="H1672" t="str">
            <v>S/M, VRX932LA-1WH</v>
          </cell>
          <cell r="I1672" t="str">
            <v>12" two-way line-array system with 1 x 2262H Differential Drive® LF; 3 x 2408J Annular Ring Diaphragm HF on Constant Curvature waveguide; dual angle pole socket and integral rigging hardware; passive or bi-amplified operation. White DuraFlex™ finish.</v>
          </cell>
          <cell r="J1672">
            <v>4290</v>
          </cell>
          <cell r="K1672">
            <v>2799</v>
          </cell>
          <cell r="L1672">
            <v>2145</v>
          </cell>
          <cell r="P1672">
            <v>691991003776</v>
          </cell>
          <cell r="R1672">
            <v>55.4</v>
          </cell>
          <cell r="S1672">
            <v>18</v>
          </cell>
          <cell r="T1672">
            <v>18.5</v>
          </cell>
          <cell r="U1672">
            <v>26</v>
          </cell>
          <cell r="V1672" t="str">
            <v>MX</v>
          </cell>
          <cell r="W1672" t="str">
            <v>Compliant</v>
          </cell>
          <cell r="X1672" t="str">
            <v>http://www.jblpro.com/www/products/tour-sound/vrx900-series/vrx932la-1#.Vkxt3YRqBJo</v>
          </cell>
          <cell r="Y1672">
            <v>758</v>
          </cell>
        </row>
        <row r="1673">
          <cell r="A1673" t="str">
            <v>VRX932LAP</v>
          </cell>
          <cell r="B1673" t="str">
            <v>JBL</v>
          </cell>
          <cell r="C1673" t="str">
            <v>VRX SERIES</v>
          </cell>
          <cell r="D1673" t="str">
            <v>VRX932LAP</v>
          </cell>
          <cell r="E1673" t="str">
            <v>JBL009</v>
          </cell>
          <cell r="H1673" t="str">
            <v>SALES MODEL, VRX932LAP</v>
          </cell>
          <cell r="I1673" t="str">
            <v>Powered 12" two-way line-array system with 1 x 2262H Differential Drive® LF, 3 x 2408J HF on Constant Curvature waveguide; Crown DPC-2 amplifier module with system DSP; dual angle pole socket and integral rigging hardware; black DuraFlex™ finish.</v>
          </cell>
          <cell r="J1673">
            <v>5370</v>
          </cell>
          <cell r="K1673">
            <v>3459</v>
          </cell>
          <cell r="L1673">
            <v>2685</v>
          </cell>
          <cell r="P1673">
            <v>50036903493</v>
          </cell>
          <cell r="R1673">
            <v>55</v>
          </cell>
          <cell r="S1673">
            <v>19</v>
          </cell>
          <cell r="T1673">
            <v>18</v>
          </cell>
          <cell r="U1673">
            <v>26</v>
          </cell>
          <cell r="V1673" t="str">
            <v>MX</v>
          </cell>
          <cell r="W1673" t="str">
            <v>Compliant</v>
          </cell>
          <cell r="X1673" t="str">
            <v>http://www.jblpro.com/www/products/tour-sound/vrx900-series/vrx932lap#.Vkxt7oRqBJo</v>
          </cell>
          <cell r="Y1673">
            <v>759</v>
          </cell>
        </row>
        <row r="1674">
          <cell r="A1674" t="str">
            <v>VRX915M</v>
          </cell>
          <cell r="B1674" t="str">
            <v>JBL</v>
          </cell>
          <cell r="C1674" t="str">
            <v>VRX SERIES</v>
          </cell>
          <cell r="D1674" t="str">
            <v>VRX915M</v>
          </cell>
          <cell r="E1674" t="str">
            <v>JBL009</v>
          </cell>
          <cell r="H1674" t="str">
            <v>S/M, VRX915M</v>
          </cell>
          <cell r="I1674" t="str">
            <v>15" two-way dedicated floor monitor system with an 800 watt 2265H Differential Drive® LF; 2452H, 4” voice coil compression driver, 50 x 90 waveguide; passive or bi-amplified operation; compact 30º symmetrical wedge enclosure; Black DuraFlex™ finish; heavy duty 16 gauge foam backed steel grille.</v>
          </cell>
          <cell r="J1674">
            <v>3160</v>
          </cell>
          <cell r="K1674">
            <v>2169</v>
          </cell>
          <cell r="L1674">
            <v>1580</v>
          </cell>
          <cell r="P1674">
            <v>50036903233</v>
          </cell>
          <cell r="R1674">
            <v>51</v>
          </cell>
          <cell r="S1674">
            <v>21</v>
          </cell>
          <cell r="T1674">
            <v>17</v>
          </cell>
          <cell r="U1674">
            <v>27</v>
          </cell>
          <cell r="V1674" t="str">
            <v>MX</v>
          </cell>
          <cell r="W1674" t="str">
            <v>Compliant</v>
          </cell>
          <cell r="X1674" t="str">
            <v>http://www.jblpro.com/www/products/tour-sound/vrx900-series/vrx915m#.Vkxs-4RqBJo</v>
          </cell>
          <cell r="Y1674">
            <v>760</v>
          </cell>
        </row>
        <row r="1675">
          <cell r="A1675" t="str">
            <v>VRX915S</v>
          </cell>
          <cell r="B1675" t="str">
            <v>JBL</v>
          </cell>
          <cell r="C1675" t="str">
            <v>VRX SERIES</v>
          </cell>
          <cell r="D1675" t="str">
            <v>VRX915S</v>
          </cell>
          <cell r="E1675" t="str">
            <v>JBL009</v>
          </cell>
          <cell r="H1675" t="str">
            <v>S/M, VRX915S</v>
          </cell>
          <cell r="I1675" t="str">
            <v>15” Bass Reflex Subwoofer</v>
          </cell>
          <cell r="J1675">
            <v>2360</v>
          </cell>
          <cell r="K1675">
            <v>1599</v>
          </cell>
          <cell r="L1675">
            <v>1180</v>
          </cell>
          <cell r="P1675">
            <v>50036903219</v>
          </cell>
          <cell r="R1675">
            <v>63</v>
          </cell>
          <cell r="S1675">
            <v>20</v>
          </cell>
          <cell r="T1675">
            <v>27</v>
          </cell>
          <cell r="U1675">
            <v>21</v>
          </cell>
          <cell r="V1675" t="str">
            <v>MX</v>
          </cell>
          <cell r="W1675" t="str">
            <v>Compliant</v>
          </cell>
          <cell r="X1675" t="str">
            <v>http://www.jblpro.com/www/products/tour-sound/vrx900-series/vrx915s#.VkxtMIRqBJo</v>
          </cell>
          <cell r="Y1675">
            <v>761</v>
          </cell>
        </row>
        <row r="1676">
          <cell r="A1676" t="str">
            <v>VRX915S-WH</v>
          </cell>
          <cell r="B1676" t="str">
            <v>JBL</v>
          </cell>
          <cell r="C1676" t="str">
            <v>VRX SERIES</v>
          </cell>
          <cell r="D1676" t="str">
            <v>VRX915S-WH</v>
          </cell>
          <cell r="E1676" t="str">
            <v>JBL009</v>
          </cell>
          <cell r="H1676" t="str">
            <v>S/M, VRX915S-WH</v>
          </cell>
          <cell r="I1676" t="str">
            <v>15” Bass Reflex Subwoofer - white</v>
          </cell>
          <cell r="J1676">
            <v>2360</v>
          </cell>
          <cell r="K1676">
            <v>1599</v>
          </cell>
          <cell r="L1676">
            <v>1180</v>
          </cell>
          <cell r="P1676">
            <v>50036903677</v>
          </cell>
          <cell r="R1676">
            <v>63</v>
          </cell>
          <cell r="S1676">
            <v>20</v>
          </cell>
          <cell r="T1676">
            <v>27</v>
          </cell>
          <cell r="U1676">
            <v>21</v>
          </cell>
          <cell r="V1676" t="str">
            <v>MX</v>
          </cell>
          <cell r="W1676" t="str">
            <v>Compliant</v>
          </cell>
          <cell r="X1676" t="str">
            <v>http://www.jblpro.com/www/products/tour-sound/vrx900-series/vrx915s#.VkxtMIRqBJo</v>
          </cell>
          <cell r="Y1676">
            <v>762</v>
          </cell>
        </row>
        <row r="1677">
          <cell r="A1677" t="str">
            <v>VRX918S</v>
          </cell>
          <cell r="B1677" t="str">
            <v>JBL</v>
          </cell>
          <cell r="C1677" t="str">
            <v>VRX SERIES</v>
          </cell>
          <cell r="D1677" t="str">
            <v>VRX918S</v>
          </cell>
          <cell r="E1677" t="str">
            <v>JBL009</v>
          </cell>
          <cell r="H1677" t="str">
            <v>S/M, VRX918S</v>
          </cell>
          <cell r="I1677" t="str">
            <v>18" compact, flying subwoofer; 2268H Differential Drive® LF; integral flying hardware compatible with VRX932LA-1 and accessories; handles and pole mount deleted.  Black DuraFlex™ finish.</v>
          </cell>
          <cell r="J1677">
            <v>2590</v>
          </cell>
          <cell r="K1677">
            <v>2559</v>
          </cell>
          <cell r="L1677">
            <v>1295</v>
          </cell>
          <cell r="P1677">
            <v>50036903226</v>
          </cell>
          <cell r="R1677">
            <v>90</v>
          </cell>
          <cell r="S1677">
            <v>31</v>
          </cell>
          <cell r="T1677">
            <v>25</v>
          </cell>
          <cell r="U1677">
            <v>22</v>
          </cell>
          <cell r="V1677" t="str">
            <v>MX</v>
          </cell>
          <cell r="W1677" t="str">
            <v>Compliant</v>
          </cell>
          <cell r="X1677" t="str">
            <v>http://www.jblpro.com/www/products/tour-sound/vrx900-series/vrx918s#.Vkxtq4RqBJo</v>
          </cell>
          <cell r="Y1677">
            <v>763</v>
          </cell>
        </row>
        <row r="1678">
          <cell r="A1678" t="str">
            <v>VRX918SP</v>
          </cell>
          <cell r="B1678" t="str">
            <v>JBL</v>
          </cell>
          <cell r="C1678" t="str">
            <v>VRX SERIES</v>
          </cell>
          <cell r="D1678" t="str">
            <v>VRX918SP</v>
          </cell>
          <cell r="E1678" t="str">
            <v>JBL009</v>
          </cell>
          <cell r="H1678" t="str">
            <v>S/M, VRX918SP</v>
          </cell>
          <cell r="I1678" t="str">
            <v>Powered 18" flying subwoofer; 2268H Differential Drive® LF, Crown DPC-2 Amplifier Module with system DSP; Integral Rigging Hardware Compatible with VRX932LAP; Top Mounted M20 Threaded Pole Socket; Black DuraFlex™ finish.</v>
          </cell>
          <cell r="J1678">
            <v>3720</v>
          </cell>
          <cell r="K1678">
            <v>3720</v>
          </cell>
          <cell r="L1678">
            <v>1860</v>
          </cell>
          <cell r="P1678">
            <v>50036903509</v>
          </cell>
          <cell r="R1678">
            <v>85</v>
          </cell>
          <cell r="S1678">
            <v>33</v>
          </cell>
          <cell r="T1678">
            <v>25</v>
          </cell>
          <cell r="U1678">
            <v>22</v>
          </cell>
          <cell r="V1678" t="str">
            <v>MX</v>
          </cell>
          <cell r="W1678" t="str">
            <v>Compliant</v>
          </cell>
          <cell r="X1678" t="str">
            <v>http://www.jblpro.com/www/products/tour-sound/vrx900-series/vrx918sp#.VkxtnYRqBJo</v>
          </cell>
          <cell r="Y1678">
            <v>764</v>
          </cell>
        </row>
        <row r="1679">
          <cell r="A1679" t="str">
            <v>VRX918S-WH</v>
          </cell>
          <cell r="B1679" t="str">
            <v>JBL</v>
          </cell>
          <cell r="C1679" t="str">
            <v>VRX SERIES</v>
          </cell>
          <cell r="D1679" t="str">
            <v>VRX918S-WH</v>
          </cell>
          <cell r="E1679" t="str">
            <v>JBL009</v>
          </cell>
          <cell r="H1679" t="str">
            <v>S/M, VRX918S-WH</v>
          </cell>
          <cell r="I1679" t="str">
            <v>18” Compact, Flying Subwoofer; 2268H Differential Drive® LF; Integral Flying Hardware Compatible with VRX932LA and Accessories; Designed for Fixed Installations with JBL’s White Duraflex™; No Pole Mount or Handles Included.</v>
          </cell>
          <cell r="J1679">
            <v>2590</v>
          </cell>
          <cell r="K1679">
            <v>2559</v>
          </cell>
          <cell r="L1679">
            <v>1295</v>
          </cell>
          <cell r="P1679">
            <v>50036903523</v>
          </cell>
          <cell r="R1679">
            <v>79</v>
          </cell>
          <cell r="S1679">
            <v>30</v>
          </cell>
          <cell r="T1679">
            <v>25</v>
          </cell>
          <cell r="U1679">
            <v>22</v>
          </cell>
          <cell r="V1679" t="str">
            <v>MX</v>
          </cell>
          <cell r="X1679" t="str">
            <v>http://www.jblpro.com/www/products/tour-sound/vrx900-series/vrx918s#.Vkxtq4RqBJo</v>
          </cell>
          <cell r="Y1679">
            <v>765</v>
          </cell>
        </row>
        <row r="1680">
          <cell r="A1680" t="str">
            <v>VRX-AF-II</v>
          </cell>
          <cell r="B1680" t="str">
            <v>JBL</v>
          </cell>
          <cell r="C1680" t="str">
            <v>VRX SERIES</v>
          </cell>
          <cell r="D1680" t="str">
            <v>VRX-AF</v>
          </cell>
          <cell r="E1680" t="str">
            <v>VRACK</v>
          </cell>
          <cell r="H1680" t="str">
            <v>S/M, VRX-AF</v>
          </cell>
          <cell r="I1680" t="str">
            <v>Array Frame for suspending VRX932LA-1/P, VRX918S/P enclosures. Includes 4 x Quick Release Pins, 2 x Shackles, 2 x Drop Levers</v>
          </cell>
          <cell r="J1680">
            <v>1640</v>
          </cell>
          <cell r="K1680">
            <v>1299</v>
          </cell>
          <cell r="L1680">
            <v>820</v>
          </cell>
          <cell r="P1680">
            <v>691991033452</v>
          </cell>
          <cell r="R1680">
            <v>14.1</v>
          </cell>
          <cell r="S1680">
            <v>28</v>
          </cell>
          <cell r="T1680">
            <v>11</v>
          </cell>
          <cell r="U1680">
            <v>3</v>
          </cell>
          <cell r="V1680" t="str">
            <v>MX</v>
          </cell>
          <cell r="W1680" t="str">
            <v>Compliant</v>
          </cell>
          <cell r="Y1680">
            <v>766</v>
          </cell>
        </row>
        <row r="1681">
          <cell r="A1681" t="str">
            <v>VRX-SMAF</v>
          </cell>
          <cell r="B1681" t="str">
            <v>JBL</v>
          </cell>
          <cell r="C1681" t="str">
            <v>VRX SERIES</v>
          </cell>
          <cell r="D1681" t="str">
            <v>VRX-SMAF</v>
          </cell>
          <cell r="E1681" t="str">
            <v>JBL009</v>
          </cell>
          <cell r="H1681" t="str">
            <v>S/M, VRX-SMAF</v>
          </cell>
          <cell r="I1681" t="str">
            <v>Small Array Frame for suspending VRX928LA and VRX915S arrays. Includes 2 x quick release pins, 2 x shackles, 2 x drop levers..</v>
          </cell>
          <cell r="J1681">
            <v>960</v>
          </cell>
          <cell r="K1681">
            <v>799</v>
          </cell>
          <cell r="L1681">
            <v>480</v>
          </cell>
          <cell r="P1681">
            <v>50036903202</v>
          </cell>
          <cell r="R1681">
            <v>6.8</v>
          </cell>
          <cell r="S1681">
            <v>3</v>
          </cell>
          <cell r="T1681">
            <v>22</v>
          </cell>
          <cell r="U1681">
            <v>3</v>
          </cell>
          <cell r="V1681" t="str">
            <v>MX</v>
          </cell>
          <cell r="Y1681">
            <v>767</v>
          </cell>
        </row>
        <row r="1682">
          <cell r="A1682" t="str">
            <v>PORTABLE:
EON Series</v>
          </cell>
          <cell r="B1682" t="str">
            <v>JBL</v>
          </cell>
          <cell r="V1682" t="str">
            <v>CN</v>
          </cell>
          <cell r="W1682" t="str">
            <v>Non Compliant</v>
          </cell>
          <cell r="Y1682">
            <v>768</v>
          </cell>
        </row>
        <row r="1683">
          <cell r="A1683" t="str">
            <v>JBL-EONONEMK2-NA</v>
          </cell>
          <cell r="B1683" t="str">
            <v>JBL</v>
          </cell>
          <cell r="C1683" t="str">
            <v>EON</v>
          </cell>
          <cell r="D1683" t="str">
            <v>JBL-EONONEMK2-NA</v>
          </cell>
          <cell r="E1683" t="str">
            <v>JBL01002</v>
          </cell>
          <cell r="H1683" t="str">
            <v>JBL EON ONE MK2 BATTERY POWERED COLUMN SPEAKER</v>
          </cell>
          <cell r="I1683" t="str">
            <v>JBL EON ONE MK2 BATTERY POWERED COLUMN SPEAKER</v>
          </cell>
          <cell r="J1683">
            <v>1875</v>
          </cell>
          <cell r="K1683">
            <v>1499</v>
          </cell>
          <cell r="L1683">
            <v>1124</v>
          </cell>
          <cell r="P1683">
            <v>691991034879</v>
          </cell>
          <cell r="R1683">
            <v>42.55</v>
          </cell>
          <cell r="S1683">
            <v>19.3</v>
          </cell>
          <cell r="T1683">
            <v>12.6</v>
          </cell>
          <cell r="U1683">
            <v>79</v>
          </cell>
          <cell r="V1683" t="str">
            <v>CN</v>
          </cell>
          <cell r="W1683" t="str">
            <v>Non Compliant</v>
          </cell>
          <cell r="Y1683">
            <v>769</v>
          </cell>
        </row>
        <row r="1684">
          <cell r="A1684" t="str">
            <v>JBL-EONONECHGR-NA</v>
          </cell>
          <cell r="B1684" t="str">
            <v>JBL</v>
          </cell>
          <cell r="C1684" t="str">
            <v>EON</v>
          </cell>
          <cell r="D1684" t="str">
            <v>JBL-EONONECHGR-NA</v>
          </cell>
          <cell r="E1684" t="str">
            <v>JBL010</v>
          </cell>
          <cell r="H1684" t="str">
            <v>JBL EON ONE MK2 DUAL BATTERY CHARGER</v>
          </cell>
          <cell r="I1684" t="str">
            <v>JBL EON ONE MK2 DUAL BATTERY CHARGER</v>
          </cell>
          <cell r="J1684">
            <v>318.75</v>
          </cell>
          <cell r="K1684">
            <v>255</v>
          </cell>
          <cell r="L1684">
            <v>179</v>
          </cell>
          <cell r="P1684">
            <v>691991035456</v>
          </cell>
          <cell r="S1684">
            <v>11.81</v>
          </cell>
          <cell r="T1684">
            <v>7.87</v>
          </cell>
          <cell r="U1684">
            <v>7.87</v>
          </cell>
          <cell r="V1684" t="str">
            <v>CN</v>
          </cell>
          <cell r="W1684" t="str">
            <v>Non Compliant</v>
          </cell>
          <cell r="Y1684">
            <v>770</v>
          </cell>
        </row>
        <row r="1685">
          <cell r="A1685" t="str">
            <v>JBL-EONONE-BATT</v>
          </cell>
          <cell r="B1685" t="str">
            <v>JBL</v>
          </cell>
          <cell r="C1685" t="str">
            <v>EON</v>
          </cell>
          <cell r="D1685" t="str">
            <v>JBL-EONONE-BATT</v>
          </cell>
          <cell r="E1685" t="str">
            <v>JBL01003</v>
          </cell>
          <cell r="H1685" t="str">
            <v>JBL EON ONE MK2 SPARE BATTERY</v>
          </cell>
          <cell r="I1685" t="str">
            <v>JBL EON ONE MK2 SPARE BATTERY</v>
          </cell>
          <cell r="J1685">
            <v>362.5</v>
          </cell>
          <cell r="K1685">
            <v>290</v>
          </cell>
          <cell r="L1685">
            <v>203.72</v>
          </cell>
          <cell r="P1685">
            <v>691991035401</v>
          </cell>
          <cell r="V1685" t="str">
            <v>CN</v>
          </cell>
          <cell r="W1685" t="str">
            <v>Non Compliant</v>
          </cell>
          <cell r="Y1685">
            <v>771</v>
          </cell>
        </row>
        <row r="1686">
          <cell r="A1686" t="str">
            <v>EON One Compact-NA</v>
          </cell>
          <cell r="B1686" t="str">
            <v>JBL</v>
          </cell>
          <cell r="C1686" t="str">
            <v>EON</v>
          </cell>
          <cell r="D1686" t="str">
            <v>EON One Compact</v>
          </cell>
          <cell r="E1686" t="str">
            <v>JBL01001</v>
          </cell>
          <cell r="H1686" t="str">
            <v>All-in-one Rechargeable Personal PA with Bluetooth</v>
          </cell>
          <cell r="I1686" t="str">
            <v>JBL EON ONE Compact is all-in-one rechargeable personal PA with an 8-inch woofer, a 4-channel digital mixer, Bluetooth audio and control, EQ, delay, reverb, chorus, and phantom power.</v>
          </cell>
          <cell r="J1686">
            <v>850</v>
          </cell>
          <cell r="K1686">
            <v>679</v>
          </cell>
          <cell r="L1686">
            <v>516.97</v>
          </cell>
          <cell r="P1686">
            <v>691991016288</v>
          </cell>
          <cell r="R1686">
            <v>23.5</v>
          </cell>
          <cell r="S1686">
            <v>15.4331</v>
          </cell>
          <cell r="T1686">
            <v>13.8583</v>
          </cell>
          <cell r="U1686">
            <v>19.2913</v>
          </cell>
          <cell r="V1686" t="str">
            <v>CN</v>
          </cell>
          <cell r="W1686" t="str">
            <v>Non Compliant</v>
          </cell>
          <cell r="X1686" t="str">
            <v>https://jblpro.com/en-US/products/eon-one-compact</v>
          </cell>
          <cell r="Y1686">
            <v>772</v>
          </cell>
        </row>
        <row r="1687">
          <cell r="A1687" t="str">
            <v>EONONECOMPACT-BATT</v>
          </cell>
          <cell r="B1687" t="str">
            <v>JBL</v>
          </cell>
          <cell r="C1687" t="str">
            <v>EON</v>
          </cell>
          <cell r="D1687" t="str">
            <v>EONONECOMP-BATT</v>
          </cell>
          <cell r="E1687" t="str">
            <v>JBL010</v>
          </cell>
          <cell r="H1687" t="str">
            <v>EONONECOMP-BATT</v>
          </cell>
          <cell r="I1687" t="str">
            <v>EONONECOMP-BATT priced and sold as singles</v>
          </cell>
          <cell r="J1687">
            <v>206.25</v>
          </cell>
          <cell r="K1687">
            <v>165</v>
          </cell>
          <cell r="L1687">
            <v>116.98</v>
          </cell>
          <cell r="O1687">
            <v>16</v>
          </cell>
          <cell r="P1687">
            <v>691991033834</v>
          </cell>
          <cell r="S1687">
            <v>6.6535399999999996</v>
          </cell>
          <cell r="T1687">
            <v>3.22</v>
          </cell>
          <cell r="U1687">
            <v>1.870079</v>
          </cell>
          <cell r="V1687" t="str">
            <v>CN</v>
          </cell>
          <cell r="W1687" t="str">
            <v>Non Compliant</v>
          </cell>
          <cell r="X1687" t="str">
            <v>https://jblpro.com/en-US/products/eon-one-compact</v>
          </cell>
          <cell r="Y1687">
            <v>773</v>
          </cell>
        </row>
        <row r="1688">
          <cell r="A1688" t="str">
            <v>EONONECOMP-CHGR-NA</v>
          </cell>
          <cell r="B1688" t="str">
            <v>JBL</v>
          </cell>
          <cell r="C1688" t="str">
            <v>EON</v>
          </cell>
          <cell r="D1688" t="str">
            <v>EONONECOMP-CHGR-NA</v>
          </cell>
          <cell r="E1688" t="str">
            <v>JBL010</v>
          </cell>
          <cell r="J1688">
            <v>175</v>
          </cell>
          <cell r="K1688">
            <v>140</v>
          </cell>
          <cell r="L1688">
            <v>103.2</v>
          </cell>
          <cell r="P1688">
            <v>691991034558</v>
          </cell>
          <cell r="R1688">
            <v>76.058999999999997</v>
          </cell>
          <cell r="S1688">
            <v>18.89</v>
          </cell>
          <cell r="T1688">
            <v>18.897649999999999</v>
          </cell>
          <cell r="U1688">
            <v>23.622</v>
          </cell>
          <cell r="V1688" t="str">
            <v>CN</v>
          </cell>
          <cell r="W1688" t="str">
            <v>Non Compliant</v>
          </cell>
          <cell r="Y1688">
            <v>774</v>
          </cell>
        </row>
        <row r="1689">
          <cell r="A1689" t="str">
            <v>EONONECOMPACT-5V9V</v>
          </cell>
          <cell r="B1689" t="str">
            <v>JBL</v>
          </cell>
          <cell r="C1689" t="str">
            <v>EON</v>
          </cell>
          <cell r="D1689" t="str">
            <v>EONONECOMPACT-5V9V</v>
          </cell>
          <cell r="E1689" t="str">
            <v>JBL010</v>
          </cell>
          <cell r="H1689" t="str">
            <v>EON ONE Compact - AKG DMS100/300 USB Power Cable</v>
          </cell>
          <cell r="I1689" t="str">
            <v>EON ONE Compact - AKG DMS100/300 USB Power Cable</v>
          </cell>
          <cell r="J1689">
            <v>31.25</v>
          </cell>
          <cell r="K1689">
            <v>25</v>
          </cell>
          <cell r="L1689">
            <v>18</v>
          </cell>
          <cell r="P1689">
            <v>691991033865</v>
          </cell>
          <cell r="V1689" t="str">
            <v>CN</v>
          </cell>
          <cell r="W1689" t="str">
            <v>Non Compliant</v>
          </cell>
          <cell r="X1689" t="str">
            <v>https://jblpro.com/en-US/products/eon-one-compact</v>
          </cell>
          <cell r="Y1689">
            <v>775</v>
          </cell>
        </row>
        <row r="1690">
          <cell r="A1690" t="str">
            <v>EONONECOMPACT-512V</v>
          </cell>
          <cell r="B1690" t="str">
            <v>JBL</v>
          </cell>
          <cell r="C1690" t="str">
            <v>EON</v>
          </cell>
          <cell r="D1690" t="str">
            <v>EONONECOMPACT-512V</v>
          </cell>
          <cell r="E1690" t="str">
            <v>JBL010</v>
          </cell>
          <cell r="H1690" t="str">
            <v>JBL EON ONE Compact 5v to 12v USB Power Supply</v>
          </cell>
          <cell r="I1690" t="str">
            <v>JBL EON ONE Compact 5v to 12v USB Power Supply</v>
          </cell>
          <cell r="J1690">
            <v>31.25</v>
          </cell>
          <cell r="K1690">
            <v>23</v>
          </cell>
          <cell r="L1690">
            <v>20.12</v>
          </cell>
          <cell r="P1690">
            <v>691991033858</v>
          </cell>
          <cell r="V1690" t="str">
            <v>CN</v>
          </cell>
          <cell r="W1690" t="str">
            <v>Non Compliant</v>
          </cell>
          <cell r="X1690" t="str">
            <v>https://jblpro.com/en-US/products/eon-one-compact</v>
          </cell>
          <cell r="Y1690">
            <v>776</v>
          </cell>
        </row>
        <row r="1691">
          <cell r="A1691" t="str">
            <v>EON208P</v>
          </cell>
          <cell r="B1691" t="str">
            <v>JBL</v>
          </cell>
          <cell r="C1691" t="str">
            <v>EON</v>
          </cell>
          <cell r="D1691" t="str">
            <v>EON208P</v>
          </cell>
          <cell r="E1691" t="str">
            <v>JBL01001</v>
          </cell>
          <cell r="H1691" t="str">
            <v>Portable 8” 2-Way PA with 8-Channel Powered Mixer and Bluetooth</v>
          </cell>
          <cell r="I1691" t="str">
            <v>JBL Packaged PA System with integrated 300 Watt powered mixer; 8-channel mixer  with user selectable Reverb on Ch1-4, 2 x 8" JBL two-way speakers, durable plastic enclosure. Weight 38.8lbs.</v>
          </cell>
          <cell r="J1691">
            <v>1362.5</v>
          </cell>
          <cell r="K1691">
            <v>1099</v>
          </cell>
          <cell r="L1691">
            <v>828.45</v>
          </cell>
          <cell r="P1691">
            <v>691991004896</v>
          </cell>
          <cell r="R1691">
            <v>50</v>
          </cell>
          <cell r="S1691">
            <v>16</v>
          </cell>
          <cell r="T1691">
            <v>30</v>
          </cell>
          <cell r="U1691">
            <v>22.5</v>
          </cell>
          <cell r="V1691" t="str">
            <v>CN</v>
          </cell>
          <cell r="W1691" t="str">
            <v>Non Compliant</v>
          </cell>
          <cell r="Y1691">
            <v>777</v>
          </cell>
        </row>
        <row r="1692">
          <cell r="A1692" t="str">
            <v>JBL-EON700 YOKE</v>
          </cell>
          <cell r="B1692" t="str">
            <v>JBL</v>
          </cell>
          <cell r="C1692" t="str">
            <v>EON</v>
          </cell>
          <cell r="D1692" t="str">
            <v>EON700 Yoke</v>
          </cell>
          <cell r="E1692" t="str">
            <v>JBL018</v>
          </cell>
          <cell r="H1692" t="str">
            <v>JBL EON700 UNIVERSAL YOKE MOUNT</v>
          </cell>
          <cell r="I1692" t="str">
            <v>JBL EON700 UNIVERSAL YOKE MOUNT</v>
          </cell>
          <cell r="J1692">
            <v>166.81</v>
          </cell>
          <cell r="K1692">
            <v>119</v>
          </cell>
          <cell r="L1692">
            <v>84.98</v>
          </cell>
          <cell r="O1692">
            <v>1</v>
          </cell>
          <cell r="P1692">
            <v>691991035463</v>
          </cell>
          <cell r="R1692">
            <v>2</v>
          </cell>
          <cell r="S1692">
            <v>465</v>
          </cell>
          <cell r="T1692">
            <v>133</v>
          </cell>
          <cell r="U1692">
            <v>130</v>
          </cell>
          <cell r="V1692" t="str">
            <v>MX</v>
          </cell>
          <cell r="W1692" t="str">
            <v>Compliant</v>
          </cell>
          <cell r="Y1692">
            <v>778</v>
          </cell>
        </row>
        <row r="1693">
          <cell r="A1693" t="str">
            <v>JBL-EON710-NA</v>
          </cell>
          <cell r="B1693" t="str">
            <v>JBL</v>
          </cell>
          <cell r="C1693" t="str">
            <v>EON</v>
          </cell>
          <cell r="D1693" t="str">
            <v>EON710</v>
          </cell>
          <cell r="E1693" t="str">
            <v>JBL01003</v>
          </cell>
          <cell r="H1693" t="str">
            <v>JBL EON710 10" POWERED LOUDSPEAKER</v>
          </cell>
          <cell r="I1693" t="str">
            <v>JBL EON710 10" POWERED LOUDSPEAKER</v>
          </cell>
          <cell r="J1693">
            <v>845.9</v>
          </cell>
          <cell r="K1693">
            <v>499</v>
          </cell>
          <cell r="L1693">
            <v>378.51</v>
          </cell>
          <cell r="O1693">
            <v>1</v>
          </cell>
          <cell r="P1693">
            <v>691991035180</v>
          </cell>
          <cell r="R1693">
            <v>26.455439999999999</v>
          </cell>
          <cell r="S1693">
            <v>13.070873199999999</v>
          </cell>
          <cell r="T1693">
            <v>12.007880500000001</v>
          </cell>
          <cell r="U1693">
            <v>23.1102487</v>
          </cell>
          <cell r="V1693" t="str">
            <v>MX</v>
          </cell>
          <cell r="W1693" t="str">
            <v>Compliant</v>
          </cell>
          <cell r="Y1693">
            <v>779</v>
          </cell>
        </row>
        <row r="1694">
          <cell r="A1694" t="str">
            <v>JBL-EON712-NA</v>
          </cell>
          <cell r="B1694" t="str">
            <v>JBL</v>
          </cell>
          <cell r="C1694" t="str">
            <v>EON</v>
          </cell>
          <cell r="D1694" t="str">
            <v>EON712</v>
          </cell>
          <cell r="E1694" t="str">
            <v>JBL01003</v>
          </cell>
          <cell r="H1694" t="str">
            <v>JBL EON712 12" POWERED LOUDSPEAKER</v>
          </cell>
          <cell r="I1694" t="str">
            <v>JBL EON712 12" POWERED LOUDSPEAKER</v>
          </cell>
          <cell r="J1694">
            <v>878.45</v>
          </cell>
          <cell r="K1694">
            <v>549</v>
          </cell>
          <cell r="L1694">
            <v>409.13</v>
          </cell>
          <cell r="O1694">
            <v>1</v>
          </cell>
          <cell r="P1694">
            <v>691991035135</v>
          </cell>
          <cell r="R1694">
            <v>32.187452</v>
          </cell>
          <cell r="S1694">
            <v>15.000008100000001</v>
          </cell>
          <cell r="T1694">
            <v>12.9133928</v>
          </cell>
          <cell r="U1694">
            <v>26.377967000000002</v>
          </cell>
          <cell r="V1694" t="str">
            <v>MX</v>
          </cell>
          <cell r="W1694" t="str">
            <v>Compliant</v>
          </cell>
          <cell r="Y1694">
            <v>780</v>
          </cell>
        </row>
        <row r="1695">
          <cell r="A1695" t="str">
            <v>JBL-EON715-NA</v>
          </cell>
          <cell r="B1695" t="str">
            <v>JBL</v>
          </cell>
          <cell r="C1695" t="str">
            <v>EON</v>
          </cell>
          <cell r="D1695" t="str">
            <v>EON715</v>
          </cell>
          <cell r="E1695" t="str">
            <v>JBL01003</v>
          </cell>
          <cell r="H1695" t="str">
            <v>JBL EON715 15" POWERED LOUDSPEAKER</v>
          </cell>
          <cell r="I1695" t="str">
            <v>JBL EON715 15" POWERED LOUDSPEAKER</v>
          </cell>
          <cell r="J1695">
            <v>928.58</v>
          </cell>
          <cell r="K1695">
            <v>599</v>
          </cell>
          <cell r="L1695">
            <v>447.35</v>
          </cell>
          <cell r="O1695">
            <v>1</v>
          </cell>
          <cell r="P1695">
            <v>691991035081</v>
          </cell>
          <cell r="R1695">
            <v>37.478540000000002</v>
          </cell>
          <cell r="S1695">
            <v>17.244103800000001</v>
          </cell>
          <cell r="T1695">
            <v>14.094495800000001</v>
          </cell>
          <cell r="U1695">
            <v>28.188991600000001</v>
          </cell>
          <cell r="V1695" t="str">
            <v>MX</v>
          </cell>
          <cell r="W1695" t="str">
            <v>Compliant</v>
          </cell>
          <cell r="Y1695">
            <v>781</v>
          </cell>
        </row>
        <row r="1696">
          <cell r="A1696" t="str">
            <v>JBL-EON718S-NA</v>
          </cell>
          <cell r="B1696" t="str">
            <v>JBL</v>
          </cell>
          <cell r="C1696" t="str">
            <v>EON</v>
          </cell>
          <cell r="D1696" t="str">
            <v>EON718S</v>
          </cell>
          <cell r="E1696" t="str">
            <v>JBL01003</v>
          </cell>
          <cell r="H1696" t="str">
            <v>JBL EON718S 18" POWERED SUBWOOFER</v>
          </cell>
          <cell r="I1696" t="str">
            <v>JBL EON718S 18" POWERED SUBWOOFER</v>
          </cell>
          <cell r="J1696">
            <v>1420.37</v>
          </cell>
          <cell r="K1696">
            <v>1149</v>
          </cell>
          <cell r="L1696">
            <v>857.58</v>
          </cell>
          <cell r="O1696">
            <v>1</v>
          </cell>
          <cell r="P1696">
            <v>691991035036</v>
          </cell>
          <cell r="R1696">
            <v>78.264009999999999</v>
          </cell>
          <cell r="S1696">
            <v>23.976390899999998</v>
          </cell>
          <cell r="T1696">
            <v>25.0787537</v>
          </cell>
          <cell r="U1696">
            <v>26.535447399999999</v>
          </cell>
          <cell r="V1696" t="str">
            <v>MX</v>
          </cell>
          <cell r="W1696" t="str">
            <v>Compliant</v>
          </cell>
          <cell r="Y1696">
            <v>782</v>
          </cell>
        </row>
        <row r="1697">
          <cell r="A1697" t="str">
            <v>PORTABLE:
IRX Portable Speakers</v>
          </cell>
          <cell r="B1697" t="str">
            <v>JBL</v>
          </cell>
          <cell r="V1697" t="str">
            <v>MX</v>
          </cell>
          <cell r="W1697" t="str">
            <v>Compliant</v>
          </cell>
          <cell r="Y1697">
            <v>783</v>
          </cell>
        </row>
        <row r="1698">
          <cell r="A1698" t="str">
            <v>IRX108BT-NA</v>
          </cell>
          <cell r="B1698" t="str">
            <v>JBL</v>
          </cell>
          <cell r="C1698" t="str">
            <v>IRX Series</v>
          </cell>
          <cell r="D1698" t="str">
            <v>IRX108BT</v>
          </cell>
          <cell r="E1698" t="str">
            <v>JBL056</v>
          </cell>
          <cell r="H1698" t="str">
            <v>Powered 8" Portable Speaker with Bluetooth</v>
          </cell>
          <cell r="I1698" t="str">
            <v>Powered 8" Portable Speaker with Bluetooth</v>
          </cell>
          <cell r="J1698">
            <v>525</v>
          </cell>
          <cell r="K1698">
            <v>369</v>
          </cell>
          <cell r="L1698">
            <v>275.93</v>
          </cell>
          <cell r="P1698">
            <v>691991033506</v>
          </cell>
          <cell r="R1698">
            <v>20.5</v>
          </cell>
          <cell r="S1698">
            <v>10.87</v>
          </cell>
          <cell r="T1698">
            <v>13.35</v>
          </cell>
          <cell r="U1698">
            <v>20.350000000000001</v>
          </cell>
          <cell r="V1698" t="str">
            <v>CN</v>
          </cell>
          <cell r="W1698" t="str">
            <v>Non Compliant</v>
          </cell>
          <cell r="Y1698">
            <v>784</v>
          </cell>
        </row>
        <row r="1699">
          <cell r="A1699" t="str">
            <v>IRX112BT-NA</v>
          </cell>
          <cell r="B1699" t="str">
            <v>JBL</v>
          </cell>
          <cell r="C1699" t="str">
            <v>IRX Series</v>
          </cell>
          <cell r="D1699" t="str">
            <v>IRX112BT</v>
          </cell>
          <cell r="E1699" t="str">
            <v>JBL056</v>
          </cell>
          <cell r="H1699" t="str">
            <v>Powered 12" Portable Speaker with Bluetooth</v>
          </cell>
          <cell r="I1699" t="str">
            <v>Powered 12" Portable Speaker with Bluetooth</v>
          </cell>
          <cell r="J1699">
            <v>662.5</v>
          </cell>
          <cell r="K1699">
            <v>469</v>
          </cell>
          <cell r="L1699">
            <v>351.75</v>
          </cell>
          <cell r="P1699">
            <v>691991033544</v>
          </cell>
          <cell r="R1699">
            <v>32</v>
          </cell>
          <cell r="S1699">
            <v>12.64</v>
          </cell>
          <cell r="T1699">
            <v>16.61</v>
          </cell>
          <cell r="U1699">
            <v>25.59</v>
          </cell>
          <cell r="V1699" t="str">
            <v>CN</v>
          </cell>
          <cell r="W1699" t="str">
            <v>Non Compliant</v>
          </cell>
          <cell r="Y1699">
            <v>785</v>
          </cell>
        </row>
        <row r="1700">
          <cell r="A1700" t="str">
            <v>JBL-IRX115S-NA</v>
          </cell>
          <cell r="B1700" t="str">
            <v>JBL</v>
          </cell>
          <cell r="C1700" t="str">
            <v>IRX Series</v>
          </cell>
          <cell r="D1700" t="str">
            <v>IRX115BT</v>
          </cell>
          <cell r="E1700" t="str">
            <v>JBL056</v>
          </cell>
          <cell r="H1700" t="str">
            <v>JBL IRX115S 15" Powered Subwoofer</v>
          </cell>
          <cell r="I1700" t="str">
            <v>JBL IRX115S 15" Powered Subwoofer</v>
          </cell>
          <cell r="J1700">
            <v>1043.75</v>
          </cell>
          <cell r="K1700">
            <v>749</v>
          </cell>
          <cell r="L1700">
            <v>560.80999999999995</v>
          </cell>
          <cell r="P1700">
            <v>691991034220</v>
          </cell>
          <cell r="R1700">
            <v>76</v>
          </cell>
          <cell r="S1700">
            <v>18.897600000000001</v>
          </cell>
          <cell r="T1700">
            <v>18.897600000000001</v>
          </cell>
          <cell r="U1700">
            <v>23.622</v>
          </cell>
          <cell r="V1700" t="str">
            <v>CN</v>
          </cell>
          <cell r="W1700" t="str">
            <v>Non Compliant</v>
          </cell>
          <cell r="Y1700">
            <v>786</v>
          </cell>
        </row>
        <row r="1701">
          <cell r="A1701" t="str">
            <v>JBL-IRXONE-US</v>
          </cell>
          <cell r="B1701" t="str">
            <v>JBL</v>
          </cell>
          <cell r="C1701" t="str">
            <v>IRX100 Series</v>
          </cell>
          <cell r="D1701" t="str">
            <v>IRX ONE</v>
          </cell>
          <cell r="H1701" t="str">
            <v>JBL IRX ONE</v>
          </cell>
          <cell r="I1701" t="str">
            <v>JBL IRX ONE Powered Column Speaker with BT US SKU Variant</v>
          </cell>
          <cell r="J1701">
            <v>1150</v>
          </cell>
          <cell r="K1701">
            <v>919</v>
          </cell>
          <cell r="L1701">
            <v>689.4</v>
          </cell>
          <cell r="O1701">
            <v>1</v>
          </cell>
          <cell r="P1701">
            <v>691991039898</v>
          </cell>
          <cell r="R1701">
            <v>40.545540000000003</v>
          </cell>
          <cell r="S1701">
            <v>15.5511811023622</v>
          </cell>
          <cell r="T1701">
            <v>20.433070866141701</v>
          </cell>
          <cell r="U1701">
            <v>28.543307086614199</v>
          </cell>
          <cell r="V1701" t="str">
            <v>CN</v>
          </cell>
          <cell r="X1701" t="str">
            <v>www.jblpro.com/irx-one</v>
          </cell>
          <cell r="Y1701">
            <v>787</v>
          </cell>
        </row>
        <row r="1702">
          <cell r="A1702" t="str">
            <v>PORTABLE:
JRX Portable Speakers</v>
          </cell>
          <cell r="B1702" t="str">
            <v>JBL</v>
          </cell>
          <cell r="V1702" t="str">
            <v>MX</v>
          </cell>
          <cell r="W1702" t="str">
            <v>Compliant</v>
          </cell>
          <cell r="Y1702">
            <v>788</v>
          </cell>
        </row>
        <row r="1703">
          <cell r="A1703" t="str">
            <v>JRX215</v>
          </cell>
          <cell r="B1703" t="str">
            <v>JBL</v>
          </cell>
          <cell r="C1703" t="str">
            <v>JRX SERIES</v>
          </cell>
          <cell r="D1703" t="str">
            <v>JRX215</v>
          </cell>
          <cell r="E1703" t="str">
            <v>JBL012</v>
          </cell>
          <cell r="H1703" t="str">
            <v xml:space="preserve">15" Two-Way Front of House Passive Speaker </v>
          </cell>
          <cell r="I1703" t="str">
            <v>15" two-way front of house passive speaker system; 1000 Watt peak power handling, 128dB Maximum SPL, 8 ohms. 19mm MDF enclosure, 18-gauge hexagon perforated steel grille. Net Weight 27.4kg (60.5 lbs).</v>
          </cell>
          <cell r="J1703">
            <v>488</v>
          </cell>
          <cell r="K1703">
            <v>399</v>
          </cell>
          <cell r="L1703">
            <v>275.62</v>
          </cell>
          <cell r="P1703">
            <v>50036904506</v>
          </cell>
          <cell r="R1703">
            <v>66.5</v>
          </cell>
          <cell r="S1703">
            <v>19.5</v>
          </cell>
          <cell r="T1703">
            <v>18.5</v>
          </cell>
          <cell r="U1703">
            <v>29</v>
          </cell>
          <cell r="V1703" t="str">
            <v>MX</v>
          </cell>
          <cell r="W1703" t="str">
            <v>Compliant</v>
          </cell>
          <cell r="X1703" t="str">
            <v>http://www.jblpro.com/www/products/portable-market/jrx200-series/jrx215#.VkxRs4RqBJo</v>
          </cell>
          <cell r="Y1703">
            <v>789</v>
          </cell>
        </row>
        <row r="1704">
          <cell r="A1704" t="str">
            <v>JRX212</v>
          </cell>
          <cell r="B1704" t="str">
            <v>JBL</v>
          </cell>
          <cell r="C1704" t="str">
            <v>JRX SERIES</v>
          </cell>
          <cell r="D1704" t="str">
            <v>JRX212</v>
          </cell>
          <cell r="E1704" t="str">
            <v>JBL021</v>
          </cell>
          <cell r="H1704" t="str">
            <v>12" Two-Way Stage Monitor Speaker</v>
          </cell>
          <cell r="I1704" t="str">
            <v>12" two-way stage monitor or front of house passive speaker system; 1000 Watt peak power handling, 129dB Maximum SPL, 8 ohms. 19mm MDF enclosure, 18-gauge hexagon perforated steel grille. Net Weight 19.5kg (43 lbs).</v>
          </cell>
          <cell r="J1704">
            <v>407.11</v>
          </cell>
          <cell r="K1704">
            <v>339</v>
          </cell>
          <cell r="L1704">
            <v>230.51</v>
          </cell>
          <cell r="P1704">
            <v>50036904490</v>
          </cell>
          <cell r="R1704">
            <v>46</v>
          </cell>
          <cell r="S1704">
            <v>17</v>
          </cell>
          <cell r="T1704">
            <v>14.25</v>
          </cell>
          <cell r="U1704">
            <v>24.75</v>
          </cell>
          <cell r="V1704" t="str">
            <v>MX</v>
          </cell>
          <cell r="W1704" t="str">
            <v>Compliant</v>
          </cell>
          <cell r="X1704" t="str">
            <v>http://www.jblpro.com/www/products/portable-market/jrx200-series/jrx212#.VkxRk4RqBJo</v>
          </cell>
          <cell r="Y1704">
            <v>790</v>
          </cell>
        </row>
        <row r="1705">
          <cell r="A1705" t="str">
            <v>JRX225</v>
          </cell>
          <cell r="B1705" t="str">
            <v>JBL</v>
          </cell>
          <cell r="C1705" t="str">
            <v>JRX SERIES</v>
          </cell>
          <cell r="D1705" t="str">
            <v>JRX225</v>
          </cell>
          <cell r="E1705" t="str">
            <v>JBL012</v>
          </cell>
          <cell r="H1705" t="str">
            <v xml:space="preserve">Dual 15" Two-Way Front of House Passive Speaker </v>
          </cell>
          <cell r="I1705" t="str">
            <v>Dual 15" two-way front of house passive speaker system; 2000 Watt peak power handling, 133dB Maximum SPL, 4 ohms. 19mm MDF enclosure, 18-gauge hexagon perforated steel grille. Net Weight 42.6kg (94 lbs).</v>
          </cell>
          <cell r="J1705">
            <v>733.29</v>
          </cell>
          <cell r="K1705">
            <v>629</v>
          </cell>
          <cell r="L1705">
            <v>416.97</v>
          </cell>
          <cell r="P1705">
            <v>50036904513</v>
          </cell>
          <cell r="R1705">
            <v>101</v>
          </cell>
          <cell r="S1705">
            <v>19.75</v>
          </cell>
          <cell r="T1705">
            <v>18.5</v>
          </cell>
          <cell r="U1705">
            <v>44.5</v>
          </cell>
          <cell r="V1705" t="str">
            <v>MX</v>
          </cell>
          <cell r="X1705" t="str">
            <v>http://www.jblpro.com/www/products/portable-market/jrx200-series/jrx225#.VkxR3oRqBJo</v>
          </cell>
          <cell r="Y1705">
            <v>791</v>
          </cell>
        </row>
        <row r="1706">
          <cell r="A1706" t="str">
            <v>JRX218S</v>
          </cell>
          <cell r="B1706" t="str">
            <v>JBL</v>
          </cell>
          <cell r="C1706" t="str">
            <v>JRX SERIES</v>
          </cell>
          <cell r="D1706" t="str">
            <v>JRX218S</v>
          </cell>
          <cell r="E1706" t="str">
            <v>JBL012</v>
          </cell>
          <cell r="H1706" t="str">
            <v xml:space="preserve">18" Passive Compact Subwoofer </v>
          </cell>
          <cell r="I1706" t="str">
            <v>18" passive compact subwoofer; 1400 Watt peak power handling, 127dB Maximum SPL, 4 ohms. 19mm MDF enclosure, 18-gauge hexagon perforated steel grille. Net Weight 40.4kg (89 lbs).</v>
          </cell>
          <cell r="J1706">
            <v>814.18</v>
          </cell>
          <cell r="K1706">
            <v>659</v>
          </cell>
          <cell r="L1706">
            <v>429.6</v>
          </cell>
          <cell r="P1706">
            <v>50036904520</v>
          </cell>
          <cell r="R1706">
            <v>85</v>
          </cell>
          <cell r="S1706">
            <v>23</v>
          </cell>
          <cell r="T1706">
            <v>21.5</v>
          </cell>
          <cell r="U1706">
            <v>26</v>
          </cell>
          <cell r="V1706" t="str">
            <v>MX</v>
          </cell>
          <cell r="W1706" t="str">
            <v>Compliant</v>
          </cell>
          <cell r="X1706" t="str">
            <v>http://www.jblpro.com/www/products/portable-market/jrx200-series/jrx218s#.VkxR0YRqBJo</v>
          </cell>
          <cell r="Y1706">
            <v>792</v>
          </cell>
        </row>
        <row r="1707">
          <cell r="A1707" t="str">
            <v>NON-POWERED</v>
          </cell>
          <cell r="B1707" t="str">
            <v>JBL</v>
          </cell>
          <cell r="V1707" t="str">
            <v>MX</v>
          </cell>
          <cell r="W1707" t="str">
            <v>Compliant</v>
          </cell>
          <cell r="Y1707">
            <v>793</v>
          </cell>
        </row>
        <row r="1708">
          <cell r="A1708" t="str">
            <v>PORTABLE:
PRX Portable Speakers</v>
          </cell>
          <cell r="B1708" t="str">
            <v>JBL</v>
          </cell>
          <cell r="Y1708">
            <v>794</v>
          </cell>
        </row>
        <row r="1709">
          <cell r="A1709" t="str">
            <v>PRX412M-WH</v>
          </cell>
          <cell r="B1709" t="str">
            <v>JBL</v>
          </cell>
          <cell r="C1709" t="str">
            <v>PRX PASSIVE</v>
          </cell>
          <cell r="D1709" t="str">
            <v>PRX412M-WH</v>
          </cell>
          <cell r="E1709" t="str">
            <v>JBL023</v>
          </cell>
          <cell r="H1709" t="str">
            <v>12" 2-WAY WHITE UTILITY SPEAKER</v>
          </cell>
          <cell r="I1709" t="str">
            <v>12" two-way stage monitor or front of house passive speaker system; 1200 Watt peak power handling , 126dB Maximum SPL , 8 ohms. White DuraFlex™-covered 18mm plywood enclosure, 16 gauge cloth-backed steel grille. 12 M10 suspension points. Net Weight 17.5kg (38 lbs.)</v>
          </cell>
          <cell r="J1709">
            <v>1007.3</v>
          </cell>
          <cell r="K1709">
            <v>809</v>
          </cell>
          <cell r="L1709">
            <v>601.71</v>
          </cell>
          <cell r="P1709">
            <v>50036904391</v>
          </cell>
          <cell r="R1709">
            <v>43</v>
          </cell>
          <cell r="S1709">
            <v>21</v>
          </cell>
          <cell r="T1709">
            <v>21</v>
          </cell>
          <cell r="U1709">
            <v>25</v>
          </cell>
          <cell r="V1709" t="str">
            <v>MX</v>
          </cell>
          <cell r="W1709" t="str">
            <v>Compliant</v>
          </cell>
          <cell r="X1709" t="str">
            <v>http://www.jblpro.com/www/products/portable-market/prx400-series/prx412m-wh#.VkxUVoRqBJo</v>
          </cell>
          <cell r="Y1709">
            <v>795</v>
          </cell>
        </row>
        <row r="1710">
          <cell r="A1710" t="str">
            <v>PRX412M</v>
          </cell>
          <cell r="B1710" t="str">
            <v>JBL</v>
          </cell>
          <cell r="C1710" t="str">
            <v>PRX PASSIVE</v>
          </cell>
          <cell r="D1710" t="str">
            <v>PRX412M</v>
          </cell>
          <cell r="E1710" t="str">
            <v>AT705000</v>
          </cell>
          <cell r="H1710" t="str">
            <v>12" Two-Way Stage Monitor</v>
          </cell>
          <cell r="I1710" t="str">
            <v xml:space="preserve">12" two-way stage monitor or front of house passive speaker system; 1200 Watt peak power handling , 126dB Maximum SPL , 8 ohms.  DuraFlex™-covered 18mm plywood enclosure, 16 gauge cloth-backed steel grille, dual 36 mm pole sockets, non-skid rubber feet. 12 M10 suspension points. Net Weight 17.5kg (38 lbs.) </v>
          </cell>
          <cell r="J1710">
            <v>860.84</v>
          </cell>
          <cell r="K1710">
            <v>699</v>
          </cell>
          <cell r="L1710">
            <v>513.92999999999995</v>
          </cell>
          <cell r="P1710">
            <v>50036904032</v>
          </cell>
          <cell r="R1710">
            <v>36</v>
          </cell>
          <cell r="S1710">
            <v>20</v>
          </cell>
          <cell r="T1710">
            <v>19</v>
          </cell>
          <cell r="U1710">
            <v>24</v>
          </cell>
          <cell r="V1710" t="str">
            <v>MX</v>
          </cell>
          <cell r="W1710" t="str">
            <v>Compliant</v>
          </cell>
          <cell r="X1710" t="str">
            <v>http://www.jblpro.com/www/products/portable-market/prx400-series/prx412m#.VkxUOIRqBJo</v>
          </cell>
          <cell r="Y1710">
            <v>796</v>
          </cell>
        </row>
        <row r="1711">
          <cell r="A1711" t="str">
            <v>PRX415M-WH</v>
          </cell>
          <cell r="B1711" t="str">
            <v>JBL</v>
          </cell>
          <cell r="C1711" t="str">
            <v>PRX PASSIVE</v>
          </cell>
          <cell r="D1711" t="str">
            <v>PRX415M-WH</v>
          </cell>
          <cell r="E1711" t="str">
            <v>JBL023</v>
          </cell>
          <cell r="H1711" t="str">
            <v>15" 2-WAY WHITE UTILITY SPEAKER</v>
          </cell>
          <cell r="I1711" t="str">
            <v>15" two-way stage monitor or front- of- house passive speaker system; 1200 Watt peak power handling , 129dB Maximum SPL , 8 ohms. White DuraFlex™-covered 18mm plywood enclosure, 16 gauge cloth-backed steel grille. 12 M10 suspension points. Net Weight 21kg (46 lbs.)</v>
          </cell>
          <cell r="J1711">
            <v>1104.93</v>
          </cell>
          <cell r="K1711">
            <v>899</v>
          </cell>
          <cell r="L1711">
            <v>659.66</v>
          </cell>
          <cell r="P1711">
            <v>50036904407</v>
          </cell>
          <cell r="R1711">
            <v>56.8</v>
          </cell>
          <cell r="S1711">
            <v>23</v>
          </cell>
          <cell r="T1711">
            <v>22</v>
          </cell>
          <cell r="U1711">
            <v>29</v>
          </cell>
          <cell r="V1711" t="str">
            <v>MX</v>
          </cell>
          <cell r="W1711" t="str">
            <v>Compliant</v>
          </cell>
          <cell r="X1711" t="str">
            <v>http://www.jblpro.com/www/products/portable-market/prx400-series/prx415m-wh#.VkxUd4RqBJo</v>
          </cell>
          <cell r="Y1711">
            <v>797</v>
          </cell>
        </row>
        <row r="1712">
          <cell r="A1712" t="str">
            <v>PRX415M</v>
          </cell>
          <cell r="B1712" t="str">
            <v>JBL</v>
          </cell>
          <cell r="C1712" t="str">
            <v>PRX PASSIVE</v>
          </cell>
          <cell r="D1712" t="str">
            <v>PRX415M</v>
          </cell>
          <cell r="E1712" t="str">
            <v>JBL023</v>
          </cell>
          <cell r="H1712" t="str">
            <v>Two-Way 15" Stage Monitor</v>
          </cell>
          <cell r="I1712" t="str">
            <v xml:space="preserve">15" two-way stage monitor or front- of- house passive speaker system; 1200 Watt peak power handling , 129dB Maximum SPL , 8 ohms.  DuraFlex™-covered 18mm plywood enclosure, 16 gauge cloth-backed steel grille, dual 36 mm pole sockets, non-skid rubber feet. 12 M10 suspension points. Net Weight 21kg (46 lbs.) </v>
          </cell>
          <cell r="J1712">
            <v>942.2</v>
          </cell>
          <cell r="K1712">
            <v>789</v>
          </cell>
          <cell r="L1712">
            <v>567.72</v>
          </cell>
          <cell r="P1712">
            <v>50036904049</v>
          </cell>
          <cell r="R1712">
            <v>50</v>
          </cell>
          <cell r="S1712">
            <v>23</v>
          </cell>
          <cell r="T1712">
            <v>19</v>
          </cell>
          <cell r="U1712">
            <v>28</v>
          </cell>
          <cell r="V1712" t="str">
            <v>MX</v>
          </cell>
          <cell r="W1712" t="str">
            <v>Compliant</v>
          </cell>
          <cell r="X1712" t="str">
            <v>http://www.jblpro.com/www/products/portable-market/prx400-series/prx415m#.VkxUZ4RqBJo</v>
          </cell>
          <cell r="Y1712">
            <v>798</v>
          </cell>
        </row>
        <row r="1713">
          <cell r="A1713" t="str">
            <v>PRX425</v>
          </cell>
          <cell r="B1713" t="str">
            <v>JBL</v>
          </cell>
          <cell r="C1713" t="str">
            <v>PRX PASSIVE</v>
          </cell>
          <cell r="D1713" t="str">
            <v>PRX425</v>
          </cell>
          <cell r="E1713" t="str">
            <v>JBL023</v>
          </cell>
          <cell r="H1713" t="str">
            <v>Dual 15" Two-Way Loudspeaker System</v>
          </cell>
          <cell r="I1713" t="str">
            <v xml:space="preserve">Dual 15" two-way passive speaker system; 2400 Watt peak power handling , 134dB Maximum SPL , 4 ohms.  DuraFlex™-covered 18mm plywood enclosure, 16 gauge cloth-backed steel grille, dual 36 mm pole sockets, non-skid rubber feet. 12 M10 suspension points. Net Weight 33.5kg (74 lbs.) </v>
          </cell>
          <cell r="J1713">
            <v>1283.94</v>
          </cell>
          <cell r="K1713">
            <v>1029</v>
          </cell>
          <cell r="L1713">
            <v>766.55</v>
          </cell>
          <cell r="P1713">
            <v>50036904056</v>
          </cell>
          <cell r="R1713">
            <v>88.8</v>
          </cell>
          <cell r="S1713">
            <v>22</v>
          </cell>
          <cell r="T1713">
            <v>25</v>
          </cell>
          <cell r="U1713">
            <v>43</v>
          </cell>
          <cell r="V1713" t="str">
            <v>MX</v>
          </cell>
          <cell r="X1713" t="str">
            <v>http://www.jblpro.com/www/products/portable-market/prx400-series/prx425#.VkxUnIRqBJo</v>
          </cell>
          <cell r="Y1713">
            <v>799</v>
          </cell>
        </row>
        <row r="1714">
          <cell r="A1714" t="str">
            <v>PRX418S</v>
          </cell>
          <cell r="B1714" t="str">
            <v>JBL</v>
          </cell>
          <cell r="C1714" t="str">
            <v>PRX PASSIVE</v>
          </cell>
          <cell r="D1714" t="str">
            <v>PRX418S</v>
          </cell>
          <cell r="E1714" t="str">
            <v>JBL023</v>
          </cell>
          <cell r="H1714" t="str">
            <v>18" Subwoofer</v>
          </cell>
          <cell r="I1714" t="str">
            <v>Compact 18" portable subwoofer system; 35Hz Frequency Range, 2400 watt peak power handling, 130dB Max SPL, cloth-backed steel grille M20 pole socket, non-skid rubber feet, Net Weight 33.5kg (74 lbs.)</v>
          </cell>
          <cell r="J1714">
            <v>1283.94</v>
          </cell>
          <cell r="K1714">
            <v>1029</v>
          </cell>
          <cell r="L1714">
            <v>766.55</v>
          </cell>
          <cell r="P1714">
            <v>50036904063</v>
          </cell>
          <cell r="R1714">
            <v>90.9</v>
          </cell>
          <cell r="S1714">
            <v>29</v>
          </cell>
          <cell r="T1714">
            <v>26</v>
          </cell>
          <cell r="U1714">
            <v>29</v>
          </cell>
          <cell r="V1714" t="str">
            <v>MX</v>
          </cell>
          <cell r="W1714" t="str">
            <v>Compliant</v>
          </cell>
          <cell r="X1714" t="str">
            <v>http://www.jblpro.com/www/products/portable-market/prx400-series/prx418s#.VkxUjIRqBJo</v>
          </cell>
          <cell r="Y1714">
            <v>800</v>
          </cell>
        </row>
        <row r="1715">
          <cell r="A1715" t="str">
            <v>PRX One</v>
          </cell>
          <cell r="B1715" t="str">
            <v>JBL</v>
          </cell>
          <cell r="Y1715">
            <v>801</v>
          </cell>
        </row>
        <row r="1716">
          <cell r="A1716" t="str">
            <v>POWERED</v>
          </cell>
          <cell r="B1716" t="str">
            <v>JBL</v>
          </cell>
          <cell r="V1716" t="str">
            <v>MX</v>
          </cell>
          <cell r="W1716" t="str">
            <v>Compliant</v>
          </cell>
          <cell r="Y1716">
            <v>802</v>
          </cell>
        </row>
        <row r="1717">
          <cell r="A1717" t="str">
            <v>JBL-PRX ONE-NA</v>
          </cell>
          <cell r="B1717" t="str">
            <v>JBL</v>
          </cell>
          <cell r="C1717" t="str">
            <v>PRX SERIES</v>
          </cell>
          <cell r="D1717" t="str">
            <v>JBL-PRX ONE-NA</v>
          </cell>
          <cell r="E1717" t="str">
            <v>JBL00601</v>
          </cell>
          <cell r="H1717" t="str">
            <v>JBL PRX ONE Powered Column PA Speaker</v>
          </cell>
          <cell r="I1717" t="str">
            <v>JBL PRX ONE Powered Column PA Speaker</v>
          </cell>
          <cell r="J1717">
            <v>2481.25</v>
          </cell>
          <cell r="K1717">
            <v>1985</v>
          </cell>
          <cell r="L1717">
            <v>1488.6</v>
          </cell>
          <cell r="P1717">
            <v>691991034800</v>
          </cell>
          <cell r="R1717" t="str">
            <v>31.75KG</v>
          </cell>
          <cell r="S1717" t="str">
            <v>647 MM</v>
          </cell>
          <cell r="T1717" t="str">
            <v>482MM</v>
          </cell>
          <cell r="V1717" t="str">
            <v>CN</v>
          </cell>
          <cell r="W1717" t="str">
            <v>Non Compliant</v>
          </cell>
          <cell r="Y1717">
            <v>803</v>
          </cell>
        </row>
        <row r="1718">
          <cell r="A1718" t="str">
            <v>JBL-PRXONEINSKIT</v>
          </cell>
          <cell r="B1718" t="str">
            <v>JBL</v>
          </cell>
          <cell r="C1718" t="str">
            <v>PRX SERIES</v>
          </cell>
          <cell r="D1718" t="str">
            <v>JBL PRX ONE INSTALL ADAPTER BRACKET KIT</v>
          </cell>
          <cell r="E1718" t="str">
            <v>JBL00601</v>
          </cell>
          <cell r="H1718" t="str">
            <v>JBL PRX ONE Install Bracket and Adapter Kit</v>
          </cell>
          <cell r="I1718" t="str">
            <v>JBL PRX ONE Install Bracket and Adapter Kit</v>
          </cell>
          <cell r="J1718">
            <v>475</v>
          </cell>
          <cell r="K1718">
            <v>380</v>
          </cell>
          <cell r="L1718">
            <v>278.10000000000002</v>
          </cell>
          <cell r="P1718">
            <v>691991035418</v>
          </cell>
          <cell r="R1718" t="str">
            <v>10.5 LB</v>
          </cell>
          <cell r="S1718" t="str">
            <v>647 MM</v>
          </cell>
          <cell r="T1718" t="str">
            <v>482MM</v>
          </cell>
          <cell r="V1718" t="str">
            <v>CN</v>
          </cell>
          <cell r="W1718" t="str">
            <v>Non Compliant</v>
          </cell>
          <cell r="Y1718">
            <v>804</v>
          </cell>
        </row>
        <row r="1719">
          <cell r="A1719" t="str">
            <v>PRX835W</v>
          </cell>
          <cell r="B1719" t="str">
            <v>JBL</v>
          </cell>
          <cell r="C1719" t="str">
            <v>PRX SERIES</v>
          </cell>
          <cell r="D1719" t="str">
            <v>PRX835W</v>
          </cell>
          <cell r="E1719" t="str">
            <v>JBL006</v>
          </cell>
          <cell r="H1719" t="str">
            <v>Powered 15" three-way system, wood cabinet, pole mount, M10 suspension points</v>
          </cell>
          <cell r="I1719" t="str">
            <v>Powered, 1500W, 15" three-way, full-range system with WiFi capabilility in a wood cabinet, dual pole mount, M10 suspension points. 138db SPL peak with a 90° x 50° nominal coverage pattern, user-selectable DSP that includes EQ.</v>
          </cell>
          <cell r="J1719">
            <v>2073.75</v>
          </cell>
          <cell r="K1719">
            <v>1659</v>
          </cell>
          <cell r="L1719">
            <v>1241.04</v>
          </cell>
          <cell r="P1719">
            <v>691991005428</v>
          </cell>
          <cell r="R1719">
            <v>80</v>
          </cell>
          <cell r="S1719">
            <v>25.5</v>
          </cell>
          <cell r="T1719">
            <v>22</v>
          </cell>
          <cell r="U1719">
            <v>38.75</v>
          </cell>
          <cell r="V1719" t="str">
            <v>MX</v>
          </cell>
          <cell r="X1719" t="str">
            <v>http://www.jblpro.com/www/products/portable-market/prx800-series/prx835w</v>
          </cell>
          <cell r="Y1719">
            <v>805</v>
          </cell>
        </row>
        <row r="1720">
          <cell r="A1720" t="str">
            <v>PRX825W</v>
          </cell>
          <cell r="B1720" t="str">
            <v>JBL</v>
          </cell>
          <cell r="C1720" t="str">
            <v>PRX SERIES</v>
          </cell>
          <cell r="D1720" t="str">
            <v>PRX825W</v>
          </cell>
          <cell r="E1720" t="str">
            <v>JBL006</v>
          </cell>
          <cell r="H1720" t="str">
            <v>Powered dual 15" two-way system, wood cabinet, M10 suspension points</v>
          </cell>
          <cell r="I1720" t="str">
            <v>Powered, 1500W, dual 15" two-way, bass-reflex system with WiFi capabilility in a wood cabinet, dual pole mount, M10 suspension points. 138db SPL peak with a 90° x 50° nominal coverage pattern, user-selectable DSP that includes EQ.</v>
          </cell>
          <cell r="J1720">
            <v>2148.75</v>
          </cell>
          <cell r="K1720">
            <v>1719</v>
          </cell>
          <cell r="L1720">
            <v>1281.21</v>
          </cell>
          <cell r="P1720">
            <v>691991005404</v>
          </cell>
          <cell r="R1720">
            <v>100</v>
          </cell>
          <cell r="S1720">
            <v>25.5</v>
          </cell>
          <cell r="T1720">
            <v>21.5</v>
          </cell>
          <cell r="U1720">
            <v>44</v>
          </cell>
          <cell r="V1720" t="str">
            <v>MX</v>
          </cell>
          <cell r="W1720" t="str">
            <v>Compliant</v>
          </cell>
          <cell r="X1720" t="str">
            <v>http://www.jblpro.com/www/products/portable-market/prx800-series/prx825w</v>
          </cell>
          <cell r="Y1720">
            <v>806</v>
          </cell>
        </row>
        <row r="1721">
          <cell r="A1721" t="str">
            <v>JBL-PRX912-NA</v>
          </cell>
          <cell r="B1721" t="str">
            <v>JBL</v>
          </cell>
          <cell r="C1721" t="str">
            <v>PRX SERIES</v>
          </cell>
          <cell r="D1721" t="str">
            <v>PRX912</v>
          </cell>
          <cell r="E1721" t="str">
            <v>JBL00601</v>
          </cell>
          <cell r="H1721" t="str">
            <v>PRX912</v>
          </cell>
          <cell r="I1721" t="str">
            <v>PRX912</v>
          </cell>
          <cell r="J1721">
            <v>1436.25</v>
          </cell>
          <cell r="K1721">
            <v>1049</v>
          </cell>
          <cell r="L1721">
            <v>786.75</v>
          </cell>
          <cell r="P1721">
            <v>691991037153</v>
          </cell>
          <cell r="R1721">
            <v>42.9</v>
          </cell>
          <cell r="S1721">
            <v>13.070866141732299</v>
          </cell>
          <cell r="T1721">
            <v>15.5511811023622</v>
          </cell>
          <cell r="U1721">
            <v>25.078740157480301</v>
          </cell>
          <cell r="V1721" t="str">
            <v>MX</v>
          </cell>
          <cell r="Y1721">
            <v>807</v>
          </cell>
        </row>
        <row r="1722">
          <cell r="A1722" t="str">
            <v>JBL-PRX908-NA</v>
          </cell>
          <cell r="B1722" t="str">
            <v>JBL</v>
          </cell>
          <cell r="C1722" t="str">
            <v>PRX SERIES</v>
          </cell>
          <cell r="D1722" t="str">
            <v>PRX908</v>
          </cell>
          <cell r="E1722" t="str">
            <v>JBL00601</v>
          </cell>
          <cell r="H1722" t="str">
            <v>PRX908</v>
          </cell>
          <cell r="I1722" t="str">
            <v>PRX908</v>
          </cell>
          <cell r="J1722">
            <v>1061.25</v>
          </cell>
          <cell r="K1722">
            <v>849</v>
          </cell>
          <cell r="L1722">
            <v>636.75</v>
          </cell>
          <cell r="P1722">
            <v>691991036910</v>
          </cell>
          <cell r="R1722">
            <v>30.14</v>
          </cell>
          <cell r="S1722">
            <v>11.220472440944899</v>
          </cell>
          <cell r="T1722">
            <v>12.2834645669291</v>
          </cell>
          <cell r="U1722">
            <v>18.8976377952756</v>
          </cell>
          <cell r="V1722" t="str">
            <v>MX</v>
          </cell>
          <cell r="W1722" t="str">
            <v>Compliant</v>
          </cell>
          <cell r="Y1722">
            <v>808</v>
          </cell>
        </row>
        <row r="1723">
          <cell r="A1723" t="str">
            <v>JBL-PRX915XLF-NA</v>
          </cell>
          <cell r="B1723" t="str">
            <v>JBL</v>
          </cell>
          <cell r="C1723" t="str">
            <v>PRX SERIES</v>
          </cell>
          <cell r="D1723" t="str">
            <v>PRX915XLF</v>
          </cell>
          <cell r="E1723" t="str">
            <v>JBL00601</v>
          </cell>
          <cell r="H1723" t="str">
            <v>PRX915XLF</v>
          </cell>
          <cell r="I1723" t="str">
            <v>PRX915XLF</v>
          </cell>
          <cell r="J1723">
            <v>1686.25</v>
          </cell>
          <cell r="K1723">
            <v>1349</v>
          </cell>
          <cell r="L1723">
            <v>1011.75</v>
          </cell>
          <cell r="P1723" t="str">
            <v xml:space="preserve">	691991037139</v>
          </cell>
          <cell r="R1723">
            <v>63.68</v>
          </cell>
          <cell r="S1723">
            <v>22.87</v>
          </cell>
          <cell r="T1723">
            <v>18.899999999999999</v>
          </cell>
          <cell r="U1723">
            <v>21.6</v>
          </cell>
          <cell r="V1723" t="str">
            <v>MX</v>
          </cell>
          <cell r="Y1723">
            <v>809</v>
          </cell>
        </row>
        <row r="1724">
          <cell r="A1724" t="str">
            <v>JBL-PRX915-NA</v>
          </cell>
          <cell r="B1724" t="str">
            <v>JBL</v>
          </cell>
          <cell r="C1724" t="str">
            <v>PRX SERIES</v>
          </cell>
          <cell r="D1724" t="str">
            <v>PRX915</v>
          </cell>
          <cell r="E1724" t="str">
            <v>JBL00601</v>
          </cell>
          <cell r="H1724" t="str">
            <v>PRX915</v>
          </cell>
          <cell r="I1724" t="str">
            <v>PRX915</v>
          </cell>
          <cell r="J1724">
            <v>1436.25</v>
          </cell>
          <cell r="K1724">
            <v>1149</v>
          </cell>
          <cell r="L1724">
            <v>861.75</v>
          </cell>
          <cell r="P1724" t="str">
            <v xml:space="preserve">	691991037146</v>
          </cell>
          <cell r="R1724">
            <v>53.02</v>
          </cell>
          <cell r="S1724">
            <v>15.078740157480301</v>
          </cell>
          <cell r="T1724">
            <v>18.346456692913399</v>
          </cell>
          <cell r="U1724">
            <v>28.228346456692901</v>
          </cell>
          <cell r="V1724" t="str">
            <v>MX</v>
          </cell>
          <cell r="Y1724">
            <v>810</v>
          </cell>
        </row>
        <row r="1725">
          <cell r="A1725" t="str">
            <v>JBL-PRX918XLF-NA</v>
          </cell>
          <cell r="B1725" t="str">
            <v>JBL</v>
          </cell>
          <cell r="C1725" t="str">
            <v>PRX SERIES</v>
          </cell>
          <cell r="D1725" t="str">
            <v>PRX918XLF</v>
          </cell>
          <cell r="E1725" t="str">
            <v>JBL00601</v>
          </cell>
          <cell r="H1725" t="str">
            <v>PRX918XLF</v>
          </cell>
          <cell r="I1725" t="str">
            <v>PRX918XLF</v>
          </cell>
          <cell r="J1725">
            <v>1936.25</v>
          </cell>
          <cell r="K1725">
            <v>1549</v>
          </cell>
          <cell r="L1725">
            <v>1161.7</v>
          </cell>
          <cell r="P1725">
            <v>691991037122</v>
          </cell>
          <cell r="R1725">
            <v>88.63</v>
          </cell>
          <cell r="S1725">
            <v>25.8</v>
          </cell>
          <cell r="T1725">
            <v>23.3</v>
          </cell>
          <cell r="U1725">
            <v>27.3</v>
          </cell>
          <cell r="V1725" t="str">
            <v>MX</v>
          </cell>
          <cell r="Y1725">
            <v>811</v>
          </cell>
        </row>
        <row r="1726">
          <cell r="A1726" t="str">
            <v>JBL-PRX925-US</v>
          </cell>
          <cell r="B1726" t="str">
            <v>JBL</v>
          </cell>
          <cell r="C1726" t="str">
            <v>PRX SERIES</v>
          </cell>
          <cell r="D1726" t="str">
            <v>JBL-PRX925</v>
          </cell>
          <cell r="E1726" t="str">
            <v>JBL00601</v>
          </cell>
          <cell r="H1726" t="str">
            <v>JBL PRX925 Dual-2 way Powered Loudspeaker</v>
          </cell>
          <cell r="J1726">
            <v>2373.75</v>
          </cell>
          <cell r="K1726">
            <v>1899</v>
          </cell>
          <cell r="L1726">
            <v>1389.73</v>
          </cell>
          <cell r="P1726">
            <v>691991042348</v>
          </cell>
          <cell r="R1726">
            <v>81.570939999999993</v>
          </cell>
          <cell r="S1726">
            <v>17.1259935</v>
          </cell>
          <cell r="T1726">
            <v>17.637804799999998</v>
          </cell>
          <cell r="U1726">
            <v>41.692935899999995</v>
          </cell>
          <cell r="V1726" t="str">
            <v>MX</v>
          </cell>
          <cell r="X1726" t="str">
            <v>https://jblpro.com/en/products/prx925</v>
          </cell>
          <cell r="Y1726">
            <v>812</v>
          </cell>
        </row>
        <row r="1727">
          <cell r="A1727" t="str">
            <v>JBL-PRX935-US</v>
          </cell>
          <cell r="B1727" t="str">
            <v>JBL</v>
          </cell>
          <cell r="C1727" t="str">
            <v>PRX SERIES</v>
          </cell>
          <cell r="D1727" t="str">
            <v>JBL-PRX935</v>
          </cell>
          <cell r="E1727" t="str">
            <v>JBL00601</v>
          </cell>
          <cell r="H1727" t="str">
            <v>JBL PRX935 3-Way Powered Loudspeaker</v>
          </cell>
          <cell r="J1727">
            <v>2373.75</v>
          </cell>
          <cell r="K1727">
            <v>1899</v>
          </cell>
          <cell r="L1727">
            <v>1389.76</v>
          </cell>
          <cell r="P1727">
            <v>691991042287</v>
          </cell>
          <cell r="R1727">
            <v>77.161699999999996</v>
          </cell>
          <cell r="S1727">
            <v>17.116150975</v>
          </cell>
          <cell r="T1727">
            <v>17.618119749999998</v>
          </cell>
          <cell r="U1727">
            <v>36.870098649999996</v>
          </cell>
          <cell r="V1727" t="str">
            <v>MX</v>
          </cell>
          <cell r="X1727" t="str">
            <v>https://jblpro.com/en/products/prx935</v>
          </cell>
          <cell r="Y1727">
            <v>813</v>
          </cell>
        </row>
        <row r="1728">
          <cell r="A1728" t="str">
            <v>PORTABLE:
SRX Portable Speakers</v>
          </cell>
          <cell r="B1728" t="str">
            <v>JBL</v>
          </cell>
          <cell r="C1728" t="str">
            <v>SRX SERIES</v>
          </cell>
          <cell r="D1728" t="str">
            <v>Portable</v>
          </cell>
          <cell r="Y1728">
            <v>814</v>
          </cell>
        </row>
        <row r="1729">
          <cell r="A1729" t="str">
            <v>SRX812</v>
          </cell>
          <cell r="B1729" t="str">
            <v>JBL</v>
          </cell>
          <cell r="C1729" t="str">
            <v>SRX SERIES</v>
          </cell>
          <cell r="D1729" t="str">
            <v>SRX812</v>
          </cell>
          <cell r="E1729" t="str">
            <v>JBL036</v>
          </cell>
          <cell r="H1729" t="str">
            <v>SRX812 is a two-way full range speaker with a 12” woofer</v>
          </cell>
          <cell r="I1729" t="str">
            <v>SRX812 is a two-way full range speaker with a 12” woofer made for use as a light duty main PA, monitor, or rear or side fill. Premium utility hardware makes SRX812 an ideal solution for sound reinforcement. Tunings for Crown amps and dbx processors are available at jblpro.com</v>
          </cell>
          <cell r="J1729">
            <v>1573.75</v>
          </cell>
          <cell r="K1729">
            <v>1259</v>
          </cell>
          <cell r="L1729">
            <v>924.49</v>
          </cell>
          <cell r="P1729">
            <v>691991001628</v>
          </cell>
          <cell r="R1729">
            <v>61</v>
          </cell>
          <cell r="S1729">
            <v>21.5</v>
          </cell>
          <cell r="T1729">
            <v>21.25</v>
          </cell>
          <cell r="U1729">
            <v>27</v>
          </cell>
          <cell r="V1729" t="str">
            <v>MX</v>
          </cell>
          <cell r="W1729" t="str">
            <v>Compliant</v>
          </cell>
          <cell r="X1729" t="str">
            <v>http://www.jblpro.com/www/products/portable-market/srx800-passive-series/srx812#.Vkxlz4RqBJo</v>
          </cell>
          <cell r="Y1729">
            <v>815</v>
          </cell>
        </row>
        <row r="1730">
          <cell r="A1730" t="str">
            <v>SRX815</v>
          </cell>
          <cell r="B1730" t="str">
            <v>JBL</v>
          </cell>
          <cell r="C1730" t="str">
            <v>SRX SERIES</v>
          </cell>
          <cell r="D1730" t="str">
            <v>SRX815</v>
          </cell>
          <cell r="E1730" t="str">
            <v>JBL020</v>
          </cell>
          <cell r="H1730" t="str">
            <v>SRX815 is a two-way full range speaker with a 15”</v>
          </cell>
          <cell r="I1730" t="str">
            <v>SRX815 is a two-way full range speaker with a 15” woofer made for use as a light to medium duty main PA, monitor, or rear or side fill. Premium utility hardware makes SRX815 an ideal solution for sound reinforcement. Tunings for Crown amps and dbx processors are available at jblpro.com</v>
          </cell>
          <cell r="J1730">
            <v>1798.75</v>
          </cell>
          <cell r="K1730">
            <v>1439</v>
          </cell>
          <cell r="L1730">
            <v>1032.5</v>
          </cell>
          <cell r="P1730">
            <v>691991001635</v>
          </cell>
          <cell r="R1730">
            <v>74</v>
          </cell>
          <cell r="S1730">
            <v>21</v>
          </cell>
          <cell r="T1730">
            <v>21</v>
          </cell>
          <cell r="U1730">
            <v>27</v>
          </cell>
          <cell r="V1730" t="str">
            <v>MX</v>
          </cell>
          <cell r="W1730" t="str">
            <v>Compliant</v>
          </cell>
          <cell r="X1730" t="str">
            <v>http://www.jblpro.com/www/products/portable-market/srx800-passive-series/srx815#.Vkxlp4RqBJo</v>
          </cell>
          <cell r="Y1730">
            <v>816</v>
          </cell>
        </row>
        <row r="1731">
          <cell r="A1731" t="str">
            <v>SRX835</v>
          </cell>
          <cell r="B1731" t="str">
            <v>JBL</v>
          </cell>
          <cell r="C1731" t="str">
            <v>SRX SERIES</v>
          </cell>
          <cell r="D1731" t="str">
            <v>SRX835</v>
          </cell>
          <cell r="E1731" t="str">
            <v>JBL020</v>
          </cell>
          <cell r="H1731" t="str">
            <v>SRX835 is a three-way full range speaker with a 15” woofer</v>
          </cell>
          <cell r="I1731" t="str">
            <v>SRX835 is a three-way full range speaker with a 15” woofer made for use as a medium duty main PA, or rear or side fill. Premium utility hardware makes SRX835 an ideal solution for sound reinforcement. Tunings for Crown amps and dbx processors are available at jblpro.com</v>
          </cell>
          <cell r="J1731">
            <v>2211.25</v>
          </cell>
          <cell r="K1731">
            <v>1769</v>
          </cell>
          <cell r="L1731">
            <v>1324.82</v>
          </cell>
          <cell r="P1731">
            <v>691991001642</v>
          </cell>
          <cell r="R1731">
            <v>106</v>
          </cell>
          <cell r="S1731">
            <v>26.25</v>
          </cell>
          <cell r="T1731">
            <v>23.5</v>
          </cell>
          <cell r="U1731">
            <v>41.25</v>
          </cell>
          <cell r="V1731" t="str">
            <v>MX</v>
          </cell>
          <cell r="W1731" t="str">
            <v>Compliant</v>
          </cell>
          <cell r="X1731" t="str">
            <v>http://www.jblpro.com/www/products/portable-market/srx800-passive-series/#</v>
          </cell>
          <cell r="Y1731">
            <v>817</v>
          </cell>
        </row>
        <row r="1732">
          <cell r="A1732" t="str">
            <v>SRX818S</v>
          </cell>
          <cell r="B1732" t="str">
            <v>JBL</v>
          </cell>
          <cell r="C1732" t="str">
            <v>SRX SERIES</v>
          </cell>
          <cell r="D1732" t="str">
            <v>SRX818S</v>
          </cell>
          <cell r="E1732" t="str">
            <v>JBL020</v>
          </cell>
          <cell r="H1732" t="str">
            <v>SRX818S is a single 18” subwoofer for concert, touring, or installed use.</v>
          </cell>
          <cell r="I1732" t="str">
            <v>SRX818S is a single 18” subwoofer for concert, touring, or installed use, featuring a standard M20 pole cup for use with top boxes, indexing feet for stacking in both standard and cardioid position, and a 136dB max SPL. Tunings for Crown amps and dbx  processors are available at jblpro.com</v>
          </cell>
          <cell r="J1732">
            <v>2048.75</v>
          </cell>
          <cell r="K1732">
            <v>1639</v>
          </cell>
          <cell r="L1732">
            <v>1222.8399999999999</v>
          </cell>
          <cell r="P1732">
            <v>691991001659</v>
          </cell>
          <cell r="R1732">
            <v>80</v>
          </cell>
          <cell r="S1732">
            <v>32</v>
          </cell>
          <cell r="T1732">
            <v>32</v>
          </cell>
          <cell r="U1732">
            <v>24</v>
          </cell>
          <cell r="V1732" t="str">
            <v>MX</v>
          </cell>
          <cell r="W1732" t="str">
            <v>Compliant</v>
          </cell>
          <cell r="X1732" t="str">
            <v>http://www.jblpro.com/www/products/portable-market/srx800-passive-series/srx818s#.Vkxl5oRqBJo</v>
          </cell>
          <cell r="Y1732">
            <v>818</v>
          </cell>
        </row>
        <row r="1733">
          <cell r="A1733" t="str">
            <v>SRX828S</v>
          </cell>
          <cell r="B1733" t="str">
            <v>JBL</v>
          </cell>
          <cell r="C1733" t="str">
            <v>SRX SERIES</v>
          </cell>
          <cell r="D1733" t="str">
            <v>SRX828S</v>
          </cell>
          <cell r="E1733" t="str">
            <v>JBL020</v>
          </cell>
          <cell r="H1733" t="str">
            <v>SRX828S is a dual 18” subwoofer for concert, touring, or installed use.</v>
          </cell>
          <cell r="I1733" t="str">
            <v>SRX828S is a dual 18” subwoofer for concert, touring, or installed use, featuring a wide stance for splaying top boxes, indexing feet for stacking in both the standard and cardioid position, and a 141dB max SPL. Tunings for Crown amps and dbx  processors are available at jblpro.com</v>
          </cell>
          <cell r="J1733">
            <v>2748.75</v>
          </cell>
          <cell r="K1733">
            <v>2199</v>
          </cell>
          <cell r="L1733">
            <v>1643.46</v>
          </cell>
          <cell r="P1733">
            <v>691991001666</v>
          </cell>
          <cell r="R1733">
            <v>164</v>
          </cell>
          <cell r="S1733">
            <v>52.25</v>
          </cell>
          <cell r="T1733">
            <v>32</v>
          </cell>
          <cell r="U1733">
            <v>25</v>
          </cell>
          <cell r="V1733" t="str">
            <v>MX</v>
          </cell>
          <cell r="X1733" t="str">
            <v>http://www.jblpro.com/www/products/portable-market/srx800-passive-series/srx828s</v>
          </cell>
          <cell r="Y1733">
            <v>819</v>
          </cell>
        </row>
        <row r="1734">
          <cell r="A1734" t="str">
            <v>SRX812P</v>
          </cell>
          <cell r="B1734" t="str">
            <v>JBL</v>
          </cell>
          <cell r="C1734" t="str">
            <v>SRX SERIES</v>
          </cell>
          <cell r="D1734" t="str">
            <v>SRX812P</v>
          </cell>
          <cell r="H1734" t="str">
            <v>2000 Watt Powered 2-way system featuring Crown Amplification</v>
          </cell>
          <cell r="I1734" t="str">
            <v>2000 Watt Powered 2-way system featuring Crown Amplification, network control, and full user configurable DSP. The SRX812P can be used as either a monitor or a main system and features M10 suspension points for easy rigging. Full suite of onboard DSP includes 20 PEQs, 96kHz FIR filters, signal generators, and 2 seconds of delay.</v>
          </cell>
          <cell r="J1734">
            <v>2150</v>
          </cell>
          <cell r="K1734">
            <v>1720</v>
          </cell>
          <cell r="L1734">
            <v>1289.8599999999999</v>
          </cell>
          <cell r="P1734">
            <v>691991000676</v>
          </cell>
          <cell r="R1734">
            <v>66</v>
          </cell>
          <cell r="S1734">
            <v>21</v>
          </cell>
          <cell r="T1734">
            <v>21</v>
          </cell>
          <cell r="U1734">
            <v>27</v>
          </cell>
          <cell r="V1734" t="str">
            <v>MX</v>
          </cell>
          <cell r="W1734" t="str">
            <v>Compliant</v>
          </cell>
          <cell r="X1734" t="str">
            <v>http://www.jblpro.com/www/products/portable-market/srx800-series/srx812p#.VkxaiIRqBJo</v>
          </cell>
          <cell r="Y1734">
            <v>820</v>
          </cell>
        </row>
        <row r="1735">
          <cell r="A1735" t="str">
            <v>SRX815P</v>
          </cell>
          <cell r="B1735" t="str">
            <v>JBL</v>
          </cell>
          <cell r="C1735" t="str">
            <v>SRX SERIES</v>
          </cell>
          <cell r="D1735" t="str">
            <v>SRX815P</v>
          </cell>
          <cell r="E1735" t="str">
            <v>JBL022</v>
          </cell>
          <cell r="H1735" t="str">
            <v>2000 Watt Powered 2-way system featuring Crown Amplification</v>
          </cell>
          <cell r="I1735" t="str">
            <v>2000 Watt Powered 2-way system featuring Crown Amplification, network control, and full user configurable DSP. The SRX815P can be used as either a monitor or a main system and features M10 suspension points for easy rigging. Full suite of onboard DSP includes 20 PEQs, 96kHz FIR filters, signal generators, and 2 seconds of delay.</v>
          </cell>
          <cell r="J1735">
            <v>2323.75</v>
          </cell>
          <cell r="K1735">
            <v>1859</v>
          </cell>
          <cell r="L1735">
            <v>1390.81</v>
          </cell>
          <cell r="P1735">
            <v>691991000690</v>
          </cell>
          <cell r="R1735">
            <v>74</v>
          </cell>
          <cell r="S1735">
            <v>21</v>
          </cell>
          <cell r="T1735">
            <v>21</v>
          </cell>
          <cell r="U1735">
            <v>27</v>
          </cell>
          <cell r="V1735" t="str">
            <v>MX</v>
          </cell>
          <cell r="W1735" t="str">
            <v>Compliant</v>
          </cell>
          <cell r="X1735" t="str">
            <v>http://www.jblpro.com/www/products/portable-market/srx800-series/srx815p#.VkxlaIRqBJo</v>
          </cell>
          <cell r="Y1735">
            <v>821</v>
          </cell>
        </row>
        <row r="1736">
          <cell r="A1736" t="str">
            <v>SRX835P</v>
          </cell>
          <cell r="B1736" t="str">
            <v>JBL</v>
          </cell>
          <cell r="C1736" t="str">
            <v>SRX SERIES</v>
          </cell>
          <cell r="D1736" t="str">
            <v>SRX835P</v>
          </cell>
          <cell r="E1736" t="str">
            <v>JBL022</v>
          </cell>
          <cell r="H1736" t="str">
            <v>2000 Watt Powered 3-way system featuring Crown Amplification</v>
          </cell>
          <cell r="I1736" t="str">
            <v>2000 Watt Powered 3-way system featuring Crown Amplification, network control, and full user configurable DSP. The SRX835P can be pole mounted or stacked and splayed atop a subwoofer, and features M10 suspension points for easy rigging. Full suite of onboard DSP includes 20 PEQs, 96kHz FIR filters, signal generators, and 2 seconds of delay.</v>
          </cell>
          <cell r="J1736">
            <v>2648.75</v>
          </cell>
          <cell r="K1736">
            <v>2119</v>
          </cell>
          <cell r="L1736">
            <v>1587</v>
          </cell>
          <cell r="P1736">
            <v>691991000713</v>
          </cell>
          <cell r="R1736">
            <v>105</v>
          </cell>
          <cell r="S1736">
            <v>26.25</v>
          </cell>
          <cell r="T1736">
            <v>23.5</v>
          </cell>
          <cell r="U1736">
            <v>41</v>
          </cell>
          <cell r="V1736" t="str">
            <v>MX</v>
          </cell>
          <cell r="W1736" t="str">
            <v>Compliant</v>
          </cell>
          <cell r="X1736" t="str">
            <v>http://www.jblpro.com/www/products/portable-market/srx800-series/srx835p</v>
          </cell>
          <cell r="Y1736">
            <v>822</v>
          </cell>
        </row>
        <row r="1737">
          <cell r="A1737" t="str">
            <v>SRX818SP</v>
          </cell>
          <cell r="B1737" t="str">
            <v>JBL</v>
          </cell>
          <cell r="C1737" t="str">
            <v>SRX SERIES</v>
          </cell>
          <cell r="D1737" t="str">
            <v>SRX818SP</v>
          </cell>
          <cell r="E1737" t="str">
            <v>JBL022</v>
          </cell>
          <cell r="H1737" t="str">
            <v>1000 Watt Powered 18" subwoofer featuring Crown Amplification</v>
          </cell>
          <cell r="I1737" t="str">
            <v>1000 Watt Powered 18" subwoofer featuring Crown Amplification, network control, and full user configurable DSP. The SRX818SP provides extended low frequency for any system, and features M10 suspension points for easy rigging. Full suite of onboard DSP includes 20 PEQs, 96kHz FIR filters, signal generators, and 2 seconds of delay.</v>
          </cell>
          <cell r="J1737">
            <v>2648.75</v>
          </cell>
          <cell r="K1737">
            <v>2119</v>
          </cell>
          <cell r="L1737">
            <v>1587</v>
          </cell>
          <cell r="P1737">
            <v>691991000737</v>
          </cell>
          <cell r="R1737">
            <v>103</v>
          </cell>
          <cell r="S1737">
            <v>25</v>
          </cell>
          <cell r="T1737">
            <v>32</v>
          </cell>
          <cell r="U1737">
            <v>32</v>
          </cell>
          <cell r="V1737" t="str">
            <v>MX</v>
          </cell>
          <cell r="W1737" t="str">
            <v>Compliant</v>
          </cell>
          <cell r="X1737" t="str">
            <v>http://www.jblpro.com/www/products/portable-market/srx800-series/srx818sp#.Vkxl_YRqBJo</v>
          </cell>
          <cell r="Y1737">
            <v>823</v>
          </cell>
        </row>
        <row r="1738">
          <cell r="A1738" t="str">
            <v>SRX828SP</v>
          </cell>
          <cell r="B1738" t="str">
            <v>JBL</v>
          </cell>
          <cell r="C1738" t="str">
            <v>SRX SERIES</v>
          </cell>
          <cell r="D1738" t="str">
            <v>SRX828SP</v>
          </cell>
          <cell r="E1738" t="str">
            <v>JBL022</v>
          </cell>
          <cell r="H1738" t="str">
            <v>2000 Watt Powered dual 18" subwoofer featuring Crown Amplification</v>
          </cell>
          <cell r="I1738" t="str">
            <v>2000 Watt Powered dual 18" subwoofer featuring Crown Amplification, network control, and full user configurable DSP. The SRX828SP provides extended low frequency for any system, and features M10 suspension points for easy rigging. Full suite of onboard DSP includes 20 PEQs, 96kHz FIR filters, signal generators, and 2 seconds of delay.</v>
          </cell>
          <cell r="J1738">
            <v>3282.5</v>
          </cell>
          <cell r="K1738">
            <v>2626</v>
          </cell>
          <cell r="L1738">
            <v>1961.9</v>
          </cell>
          <cell r="P1738">
            <v>691991000751</v>
          </cell>
          <cell r="R1738">
            <v>172</v>
          </cell>
          <cell r="S1738">
            <v>52</v>
          </cell>
          <cell r="T1738">
            <v>31.75</v>
          </cell>
          <cell r="U1738">
            <v>24.75</v>
          </cell>
          <cell r="V1738" t="str">
            <v>MX</v>
          </cell>
          <cell r="X1738" t="str">
            <v>http://www.jblpro.com/www/products/portable-market/srx800-series/srx828sp#.VkxmGoRqBJo</v>
          </cell>
          <cell r="Y1738">
            <v>824</v>
          </cell>
        </row>
        <row r="1739">
          <cell r="A1739" t="str">
            <v>JBL-P3230MX</v>
          </cell>
          <cell r="B1739" t="str">
            <v>JBL</v>
          </cell>
          <cell r="C1739" t="str">
            <v>SRX SERIES</v>
          </cell>
          <cell r="D1739" t="str">
            <v>SRX906LA</v>
          </cell>
          <cell r="E1739" t="str">
            <v>JBL050</v>
          </cell>
          <cell r="H1739" t="str">
            <v>Powered Line Array Speaker</v>
          </cell>
          <cell r="I1739" t="str">
            <v>Dual 6.5-inch powered line array speaker, 2-way, 120-degree</v>
          </cell>
          <cell r="J1739">
            <v>3350</v>
          </cell>
          <cell r="K1739">
            <v>2299</v>
          </cell>
          <cell r="L1739">
            <v>1675</v>
          </cell>
          <cell r="P1739">
            <v>691991035524</v>
          </cell>
          <cell r="R1739">
            <v>43</v>
          </cell>
          <cell r="S1739">
            <v>20.8</v>
          </cell>
          <cell r="T1739">
            <v>23.6</v>
          </cell>
          <cell r="U1739">
            <v>14.5</v>
          </cell>
          <cell r="V1739" t="str">
            <v>MX</v>
          </cell>
          <cell r="Y1739">
            <v>825</v>
          </cell>
        </row>
        <row r="1740">
          <cell r="A1740" t="str">
            <v>JBL-P3607MX</v>
          </cell>
          <cell r="B1740" t="str">
            <v>JBL</v>
          </cell>
          <cell r="C1740" t="str">
            <v>SRX SERIES</v>
          </cell>
          <cell r="D1740" t="str">
            <v>SRX906LA AF</v>
          </cell>
          <cell r="E1740" t="str">
            <v>JBL020</v>
          </cell>
          <cell r="H1740" t="str">
            <v>Array Frame</v>
          </cell>
          <cell r="I1740" t="str">
            <v>Array Frame for SRX906LA, support for up to (16) cabinets</v>
          </cell>
          <cell r="J1740">
            <v>1290</v>
          </cell>
          <cell r="K1740">
            <v>889</v>
          </cell>
          <cell r="L1740">
            <v>645</v>
          </cell>
          <cell r="P1740">
            <v>691991043185</v>
          </cell>
          <cell r="R1740">
            <v>11</v>
          </cell>
          <cell r="S1740">
            <v>3.2</v>
          </cell>
          <cell r="T1740">
            <v>27.7</v>
          </cell>
          <cell r="U1740">
            <v>6</v>
          </cell>
          <cell r="V1740" t="str">
            <v>MX</v>
          </cell>
          <cell r="Y1740">
            <v>826</v>
          </cell>
        </row>
        <row r="1741">
          <cell r="A1741" t="str">
            <v>JBL-P3233MX</v>
          </cell>
          <cell r="B1741" t="str">
            <v>JBL</v>
          </cell>
          <cell r="C1741" t="str">
            <v>SRX SERIES</v>
          </cell>
          <cell r="D1741" t="str">
            <v>SRX906LA BP</v>
          </cell>
          <cell r="E1741" t="str">
            <v>JBL020</v>
          </cell>
          <cell r="H1741" t="str">
            <v>Base Plate</v>
          </cell>
          <cell r="I1741" t="str">
            <v>Base Plate for SRX906LA</v>
          </cell>
          <cell r="J1741">
            <v>820</v>
          </cell>
          <cell r="K1741">
            <v>569</v>
          </cell>
          <cell r="L1741">
            <v>410</v>
          </cell>
          <cell r="P1741">
            <v>691991035692</v>
          </cell>
          <cell r="R1741">
            <v>14</v>
          </cell>
          <cell r="S1741">
            <v>6.8</v>
          </cell>
          <cell r="T1741">
            <v>22.9</v>
          </cell>
          <cell r="U1741">
            <v>18.5</v>
          </cell>
          <cell r="V1741" t="str">
            <v>MX</v>
          </cell>
          <cell r="Y1741">
            <v>827</v>
          </cell>
        </row>
        <row r="1742">
          <cell r="A1742" t="str">
            <v>JBL-P3234MX</v>
          </cell>
          <cell r="B1742" t="str">
            <v>JBL</v>
          </cell>
          <cell r="C1742" t="str">
            <v>SRX SERIES</v>
          </cell>
          <cell r="D1742" t="str">
            <v>SRX910LA</v>
          </cell>
          <cell r="E1742" t="str">
            <v>JBL020</v>
          </cell>
          <cell r="H1742" t="str">
            <v>Powered Line Array Speaker</v>
          </cell>
          <cell r="I1742" t="str">
            <v>Dual 10-inch powered line array speaker, 2-way, 105-degree</v>
          </cell>
          <cell r="J1742">
            <v>5520</v>
          </cell>
          <cell r="K1742">
            <v>3849</v>
          </cell>
          <cell r="L1742">
            <v>2760</v>
          </cell>
          <cell r="P1742">
            <v>691991035685</v>
          </cell>
          <cell r="R1742">
            <v>67</v>
          </cell>
          <cell r="S1742">
            <v>25.2</v>
          </cell>
          <cell r="T1742">
            <v>32</v>
          </cell>
          <cell r="U1742">
            <v>17.899999999999999</v>
          </cell>
          <cell r="V1742" t="str">
            <v>MX</v>
          </cell>
          <cell r="Y1742">
            <v>828</v>
          </cell>
        </row>
        <row r="1743">
          <cell r="A1743" t="str">
            <v>JBL-P3579MX</v>
          </cell>
          <cell r="B1743" t="str">
            <v>JBL</v>
          </cell>
          <cell r="C1743" t="str">
            <v>SRX SERIES</v>
          </cell>
          <cell r="D1743" t="str">
            <v>SRX910LA AF</v>
          </cell>
          <cell r="E1743" t="str">
            <v>JBL020</v>
          </cell>
          <cell r="H1743" t="str">
            <v>Array Frame</v>
          </cell>
          <cell r="I1743" t="str">
            <v>Array Frame for SRX910LA, support for up to (16) cabinets</v>
          </cell>
          <cell r="J1743">
            <v>1750</v>
          </cell>
          <cell r="K1743">
            <v>1750</v>
          </cell>
          <cell r="L1743">
            <v>875</v>
          </cell>
          <cell r="P1743">
            <v>691991042744</v>
          </cell>
          <cell r="R1743">
            <v>23.3</v>
          </cell>
          <cell r="S1743">
            <v>6.4</v>
          </cell>
          <cell r="T1743">
            <v>37.9</v>
          </cell>
          <cell r="U1743">
            <v>13.4</v>
          </cell>
          <cell r="V1743" t="str">
            <v>MX</v>
          </cell>
          <cell r="Y1743">
            <v>829</v>
          </cell>
        </row>
        <row r="1744">
          <cell r="A1744" t="str">
            <v>JBL-P3236MX</v>
          </cell>
          <cell r="B1744" t="str">
            <v>JBL</v>
          </cell>
          <cell r="C1744" t="str">
            <v>SRX SERIES</v>
          </cell>
          <cell r="D1744" t="str">
            <v>SRX910LA VT</v>
          </cell>
          <cell r="E1744" t="str">
            <v>JBL020</v>
          </cell>
          <cell r="H1744" t="str">
            <v>Vertical Transporter</v>
          </cell>
          <cell r="I1744" t="str">
            <v>Vertical Transporter for (4) SRX910LA</v>
          </cell>
          <cell r="J1744">
            <v>1400</v>
          </cell>
          <cell r="K1744">
            <v>859</v>
          </cell>
          <cell r="L1744">
            <v>700</v>
          </cell>
          <cell r="P1744">
            <v>691991035661</v>
          </cell>
          <cell r="R1744">
            <v>70</v>
          </cell>
          <cell r="S1744">
            <v>11.4</v>
          </cell>
          <cell r="T1744">
            <v>33.9</v>
          </cell>
          <cell r="U1744">
            <v>28.8</v>
          </cell>
          <cell r="V1744" t="str">
            <v>MX</v>
          </cell>
          <cell r="Y1744">
            <v>830</v>
          </cell>
        </row>
        <row r="1745">
          <cell r="A1745" t="str">
            <v>JBL-P3237MX</v>
          </cell>
          <cell r="B1745" t="str">
            <v>JBL</v>
          </cell>
          <cell r="C1745" t="str">
            <v>SRX SERIES</v>
          </cell>
          <cell r="D1745" t="str">
            <v>SRX910LA VT CVR</v>
          </cell>
          <cell r="E1745" t="str">
            <v>JBL020</v>
          </cell>
          <cell r="H1745" t="str">
            <v>Vertical Transporter Cover</v>
          </cell>
          <cell r="I1745" t="str">
            <v>Vertical Transporter Cover for (4) SRX910LA</v>
          </cell>
          <cell r="J1745">
            <v>354</v>
          </cell>
          <cell r="K1745">
            <v>295</v>
          </cell>
          <cell r="L1745">
            <v>217.55</v>
          </cell>
          <cell r="P1745">
            <v>691991035654</v>
          </cell>
          <cell r="R1745">
            <v>13.67</v>
          </cell>
          <cell r="S1745">
            <v>30.32</v>
          </cell>
          <cell r="T1745">
            <v>23.23</v>
          </cell>
          <cell r="U1745">
            <v>5.32</v>
          </cell>
          <cell r="V1745" t="str">
            <v>CN</v>
          </cell>
          <cell r="W1745" t="str">
            <v>Non Compliant</v>
          </cell>
          <cell r="Y1745">
            <v>831</v>
          </cell>
        </row>
        <row r="1746">
          <cell r="A1746" t="str">
            <v>JBL-P3238MX</v>
          </cell>
          <cell r="B1746" t="str">
            <v>JBL</v>
          </cell>
          <cell r="C1746" t="str">
            <v>SRX SERIES</v>
          </cell>
          <cell r="D1746" t="str">
            <v>SRX910LA BP</v>
          </cell>
          <cell r="E1746" t="str">
            <v>JBL020</v>
          </cell>
          <cell r="H1746" t="str">
            <v> Base Plate</v>
          </cell>
          <cell r="I1746" t="str">
            <v>Base Plate for SRX910LA</v>
          </cell>
          <cell r="J1746">
            <v>1050</v>
          </cell>
          <cell r="K1746">
            <v>669</v>
          </cell>
          <cell r="L1746">
            <v>525</v>
          </cell>
          <cell r="P1746">
            <v>691991035647</v>
          </cell>
          <cell r="R1746">
            <v>18.8</v>
          </cell>
          <cell r="S1746">
            <v>30.5</v>
          </cell>
          <cell r="T1746">
            <v>22.4</v>
          </cell>
          <cell r="U1746">
            <v>6.8</v>
          </cell>
          <cell r="V1746" t="str">
            <v>MX</v>
          </cell>
          <cell r="Y1746">
            <v>832</v>
          </cell>
        </row>
        <row r="1747">
          <cell r="A1747" t="str">
            <v>JBL-P3239MX</v>
          </cell>
          <cell r="B1747" t="str">
            <v>JBL</v>
          </cell>
          <cell r="C1747" t="str">
            <v>SRX SERIES</v>
          </cell>
          <cell r="D1747" t="str">
            <v>SRX900 RC1</v>
          </cell>
          <cell r="E1747" t="str">
            <v>JBL020</v>
          </cell>
          <cell r="H1747" t="str">
            <v>Rain Cover</v>
          </cell>
          <cell r="I1747" t="str">
            <v>SRX900 Rain Cover, compatible with all models</v>
          </cell>
          <cell r="J1747">
            <v>76</v>
          </cell>
          <cell r="K1747">
            <v>49</v>
          </cell>
          <cell r="L1747">
            <v>38</v>
          </cell>
          <cell r="P1747">
            <v>691991035623</v>
          </cell>
          <cell r="R1747">
            <v>0.28000000000000003</v>
          </cell>
          <cell r="S1747">
            <v>13.5</v>
          </cell>
          <cell r="T1747">
            <v>7</v>
          </cell>
          <cell r="U1747">
            <v>1</v>
          </cell>
          <cell r="V1747" t="str">
            <v>CN</v>
          </cell>
          <cell r="W1747" t="str">
            <v>Non Compliant</v>
          </cell>
          <cell r="Y1747">
            <v>833</v>
          </cell>
        </row>
        <row r="1748">
          <cell r="A1748" t="str">
            <v>JBL-P3240MX</v>
          </cell>
          <cell r="B1748" t="str">
            <v>JBL</v>
          </cell>
          <cell r="C1748" t="str">
            <v>SRX SERIES</v>
          </cell>
          <cell r="D1748" t="str">
            <v>SRX900LA PB</v>
          </cell>
          <cell r="E1748" t="str">
            <v>JBL020</v>
          </cell>
          <cell r="H1748" t="str">
            <v>Pull Back accessory</v>
          </cell>
          <cell r="I1748" t="str">
            <v>SRX900 Pull Back accessory, compatible with all LA models</v>
          </cell>
          <cell r="J1748">
            <v>170</v>
          </cell>
          <cell r="K1748">
            <v>119</v>
          </cell>
          <cell r="L1748">
            <v>85</v>
          </cell>
          <cell r="P1748">
            <v>691991035616</v>
          </cell>
          <cell r="R1748">
            <v>1</v>
          </cell>
          <cell r="S1748">
            <v>2.4</v>
          </cell>
          <cell r="T1748">
            <v>5.2</v>
          </cell>
          <cell r="U1748">
            <v>3.4</v>
          </cell>
          <cell r="V1748" t="str">
            <v>MX</v>
          </cell>
          <cell r="Y1748">
            <v>834</v>
          </cell>
        </row>
        <row r="1749">
          <cell r="A1749" t="str">
            <v>JBL-P3241MX</v>
          </cell>
          <cell r="B1749" t="str">
            <v>JBL</v>
          </cell>
          <cell r="C1749" t="str">
            <v>SRX SERIES</v>
          </cell>
          <cell r="D1749" t="str">
            <v>SRX918S</v>
          </cell>
          <cell r="E1749" t="str">
            <v>JBL020</v>
          </cell>
          <cell r="H1749" t="str">
            <v>Powered Subwoofer</v>
          </cell>
          <cell r="I1749" t="str">
            <v>Single 18-inch powered subwoofer</v>
          </cell>
          <cell r="J1749">
            <v>3460</v>
          </cell>
          <cell r="K1749">
            <v>3460</v>
          </cell>
          <cell r="L1749">
            <v>1730</v>
          </cell>
          <cell r="P1749">
            <v>691991035609</v>
          </cell>
          <cell r="R1749">
            <v>114</v>
          </cell>
          <cell r="S1749">
            <v>24.3</v>
          </cell>
          <cell r="T1749">
            <v>31.4</v>
          </cell>
          <cell r="U1749">
            <v>31.2</v>
          </cell>
          <cell r="V1749" t="str">
            <v>MX</v>
          </cell>
          <cell r="Y1749">
            <v>835</v>
          </cell>
        </row>
        <row r="1750">
          <cell r="A1750" t="str">
            <v>JBL-P3242MX</v>
          </cell>
          <cell r="B1750" t="str">
            <v>JBL</v>
          </cell>
          <cell r="C1750" t="str">
            <v>SRX SERIES</v>
          </cell>
          <cell r="D1750" t="str">
            <v>SRX918S CVR</v>
          </cell>
          <cell r="E1750" t="str">
            <v>JBL020</v>
          </cell>
          <cell r="H1750" t="str">
            <v>Cover</v>
          </cell>
          <cell r="I1750" t="str">
            <v>Soft cover for a single SRX918S</v>
          </cell>
          <cell r="J1750">
            <v>220</v>
          </cell>
          <cell r="K1750">
            <v>149</v>
          </cell>
          <cell r="L1750">
            <v>110</v>
          </cell>
          <cell r="P1750">
            <v>691991035593</v>
          </cell>
          <cell r="R1750">
            <v>6.62</v>
          </cell>
          <cell r="S1750">
            <v>29.73</v>
          </cell>
          <cell r="T1750">
            <v>14.57</v>
          </cell>
          <cell r="U1750">
            <v>4.92</v>
          </cell>
          <cell r="V1750" t="str">
            <v>CN</v>
          </cell>
          <cell r="W1750" t="str">
            <v>Non Compliant</v>
          </cell>
          <cell r="Y1750">
            <v>836</v>
          </cell>
        </row>
        <row r="1751">
          <cell r="A1751" t="str">
            <v>JBL-P3243MX</v>
          </cell>
          <cell r="B1751" t="str">
            <v>JBL</v>
          </cell>
          <cell r="C1751" t="str">
            <v>SRX SERIES</v>
          </cell>
          <cell r="D1751" t="str">
            <v>SRX928S</v>
          </cell>
          <cell r="E1751" t="str">
            <v>JBL020</v>
          </cell>
          <cell r="H1751" t="str">
            <v>Powered Subwoofer</v>
          </cell>
          <cell r="I1751" t="str">
            <v>Dual 18-inch powered subwoofer</v>
          </cell>
          <cell r="J1751">
            <v>6120</v>
          </cell>
          <cell r="K1751">
            <v>4249</v>
          </cell>
          <cell r="L1751">
            <v>3060</v>
          </cell>
          <cell r="P1751">
            <v>691991035586</v>
          </cell>
          <cell r="R1751">
            <v>180</v>
          </cell>
          <cell r="S1751">
            <v>48.2</v>
          </cell>
          <cell r="T1751">
            <v>31.4</v>
          </cell>
          <cell r="U1751">
            <v>26.8</v>
          </cell>
          <cell r="V1751" t="str">
            <v>MX</v>
          </cell>
          <cell r="Y1751">
            <v>837</v>
          </cell>
        </row>
        <row r="1752">
          <cell r="A1752" t="str">
            <v>JBL-P3244MX</v>
          </cell>
          <cell r="B1752" t="str">
            <v>JBL</v>
          </cell>
          <cell r="C1752" t="str">
            <v>SRX SERIES</v>
          </cell>
          <cell r="D1752" t="str">
            <v>SRX928S CVR</v>
          </cell>
          <cell r="E1752" t="str">
            <v>JBL020</v>
          </cell>
          <cell r="H1752" t="str">
            <v>Cover</v>
          </cell>
          <cell r="I1752" t="str">
            <v>Soft cover for a single SRX928S</v>
          </cell>
          <cell r="J1752">
            <v>380</v>
          </cell>
          <cell r="K1752">
            <v>259</v>
          </cell>
          <cell r="L1752">
            <v>190</v>
          </cell>
          <cell r="P1752">
            <v>691991035531</v>
          </cell>
          <cell r="R1752">
            <v>8.27</v>
          </cell>
          <cell r="S1752">
            <v>50</v>
          </cell>
          <cell r="T1752">
            <v>14.57</v>
          </cell>
          <cell r="U1752">
            <v>4.92</v>
          </cell>
          <cell r="V1752" t="str">
            <v>CN</v>
          </cell>
          <cell r="W1752" t="str">
            <v>Non Compliant</v>
          </cell>
          <cell r="Y1752">
            <v>838</v>
          </cell>
        </row>
        <row r="1753">
          <cell r="A1753" t="str">
            <v>JBL-P3291MX</v>
          </cell>
          <cell r="B1753" t="str">
            <v>JBL</v>
          </cell>
          <cell r="C1753" t="str">
            <v>SRX SERIES</v>
          </cell>
          <cell r="D1753" t="str">
            <v>ACK1</v>
          </cell>
          <cell r="E1753" t="str">
            <v>NEWPART</v>
          </cell>
          <cell r="H1753" t="str">
            <v>Accessory Caster Kit</v>
          </cell>
          <cell r="I1753" t="str">
            <v>Universal Accessory Caster Kit</v>
          </cell>
          <cell r="J1753">
            <v>150</v>
          </cell>
          <cell r="K1753">
            <v>109</v>
          </cell>
          <cell r="L1753">
            <v>75</v>
          </cell>
          <cell r="P1753">
            <v>691991037832</v>
          </cell>
          <cell r="V1753" t="str">
            <v>IE</v>
          </cell>
          <cell r="Y1753">
            <v>839</v>
          </cell>
        </row>
        <row r="1754">
          <cell r="A1754" t="str">
            <v>JBL-P3311MX</v>
          </cell>
          <cell r="B1754" t="str">
            <v>JBL</v>
          </cell>
          <cell r="C1754" t="str">
            <v>SRX SERIES</v>
          </cell>
          <cell r="D1754" t="str">
            <v>SRX906LA CASE</v>
          </cell>
          <cell r="E1754" t="str">
            <v>JBL020</v>
          </cell>
          <cell r="H1754" t="str">
            <v>Flight Case</v>
          </cell>
          <cell r="I1754" t="str">
            <v>Flight case for (4) SRX906LA</v>
          </cell>
          <cell r="J1754">
            <v>1550</v>
          </cell>
          <cell r="K1754">
            <v>1029</v>
          </cell>
          <cell r="L1754">
            <v>775</v>
          </cell>
          <cell r="P1754">
            <v>691991038488</v>
          </cell>
          <cell r="V1754" t="str">
            <v>MX</v>
          </cell>
          <cell r="Y1754">
            <v>840</v>
          </cell>
        </row>
        <row r="1755">
          <cell r="A1755" t="str">
            <v>JBL-P3365MX</v>
          </cell>
          <cell r="B1755" t="str">
            <v>JBL</v>
          </cell>
          <cell r="C1755" t="str">
            <v>SRX SERIES</v>
          </cell>
          <cell r="D1755" t="str">
            <v>SR915SF</v>
          </cell>
          <cell r="E1755" t="str">
            <v>JBL020</v>
          </cell>
          <cell r="H1755" t="str">
            <v>15-inch Subwoofer</v>
          </cell>
          <cell r="I1755" t="str">
            <v>15-inch Powered Flyable Subwoofer</v>
          </cell>
          <cell r="J1755">
            <v>4500</v>
          </cell>
          <cell r="K1755">
            <v>3099</v>
          </cell>
          <cell r="L1755">
            <v>2250</v>
          </cell>
          <cell r="P1755">
            <v>691991039812</v>
          </cell>
          <cell r="R1755">
            <v>99</v>
          </cell>
          <cell r="S1755">
            <v>21.2</v>
          </cell>
          <cell r="T1755">
            <v>28.6</v>
          </cell>
          <cell r="U1755">
            <v>24.4</v>
          </cell>
          <cell r="V1755" t="str">
            <v>MX</v>
          </cell>
          <cell r="Y1755">
            <v>841</v>
          </cell>
        </row>
        <row r="1756">
          <cell r="A1756" t="str">
            <v>JBL-P3366MX</v>
          </cell>
          <cell r="B1756" t="str">
            <v>JBL</v>
          </cell>
          <cell r="C1756" t="str">
            <v>SRX SERIES</v>
          </cell>
          <cell r="D1756" t="str">
            <v>SRX918SF</v>
          </cell>
          <cell r="E1756" t="str">
            <v>JBL020</v>
          </cell>
          <cell r="H1756" t="str">
            <v>18-inch Subwoofer</v>
          </cell>
          <cell r="I1756" t="str">
            <v>18-inch Powered Flyable Subwoofer</v>
          </cell>
          <cell r="J1756">
            <v>5000</v>
          </cell>
          <cell r="K1756">
            <v>3499</v>
          </cell>
          <cell r="L1756">
            <v>2500</v>
          </cell>
          <cell r="P1756">
            <v>691991039805</v>
          </cell>
          <cell r="R1756">
            <v>144</v>
          </cell>
          <cell r="S1756">
            <v>25.4</v>
          </cell>
          <cell r="T1756">
            <v>31.9</v>
          </cell>
          <cell r="U1756">
            <v>33.1</v>
          </cell>
          <cell r="V1756" t="str">
            <v>MX</v>
          </cell>
          <cell r="Y1756">
            <v>842</v>
          </cell>
        </row>
        <row r="1757">
          <cell r="A1757" t="str">
            <v>JBL-P3501MX</v>
          </cell>
          <cell r="B1757" t="str">
            <v>JBL</v>
          </cell>
          <cell r="C1757" t="str">
            <v>SRX SERIES</v>
          </cell>
          <cell r="D1757" t="str">
            <v>SRX915S VT</v>
          </cell>
          <cell r="E1757" t="str">
            <v>JBL020</v>
          </cell>
          <cell r="H1757" t="str">
            <v>Vertical Transporter</v>
          </cell>
          <cell r="I1757" t="str">
            <v>Vertical Transporter for up to (3) SRX915SF</v>
          </cell>
          <cell r="J1757">
            <v>850</v>
          </cell>
          <cell r="K1757">
            <v>599</v>
          </cell>
          <cell r="L1757">
            <v>425</v>
          </cell>
          <cell r="P1757">
            <v>691991041792</v>
          </cell>
          <cell r="R1757">
            <v>49</v>
          </cell>
          <cell r="S1757">
            <v>8.9</v>
          </cell>
          <cell r="T1757">
            <v>33.799999999999997</v>
          </cell>
          <cell r="U1757">
            <v>32.700000000000003</v>
          </cell>
          <cell r="V1757" t="str">
            <v>MX</v>
          </cell>
          <cell r="Y1757">
            <v>843</v>
          </cell>
        </row>
        <row r="1758">
          <cell r="A1758" t="str">
            <v>JBL-P3502</v>
          </cell>
          <cell r="B1758" t="str">
            <v>JBL</v>
          </cell>
          <cell r="C1758" t="str">
            <v>SRX SERIES</v>
          </cell>
          <cell r="D1758" t="str">
            <v>SRX915S VT CVR</v>
          </cell>
          <cell r="E1758" t="str">
            <v>JBL020</v>
          </cell>
          <cell r="H1758" t="str">
            <v>Vertical Transporter Cover</v>
          </cell>
          <cell r="I1758" t="str">
            <v>Vertical Transporter Cover for up to (3) SRX915SF</v>
          </cell>
          <cell r="J1758">
            <v>400</v>
          </cell>
          <cell r="K1758">
            <v>270</v>
          </cell>
          <cell r="L1758">
            <v>200</v>
          </cell>
          <cell r="P1758">
            <v>691991041785</v>
          </cell>
          <cell r="R1758">
            <v>14</v>
          </cell>
          <cell r="S1758">
            <v>6.9</v>
          </cell>
          <cell r="T1758">
            <v>27.2</v>
          </cell>
          <cell r="U1758">
            <v>26.8</v>
          </cell>
          <cell r="V1758" t="str">
            <v>CN</v>
          </cell>
          <cell r="Y1758">
            <v>844</v>
          </cell>
        </row>
        <row r="1759">
          <cell r="A1759" t="str">
            <v>JBL-P3503</v>
          </cell>
          <cell r="B1759" t="str">
            <v>JBL</v>
          </cell>
          <cell r="C1759" t="str">
            <v>SRX SERIES</v>
          </cell>
          <cell r="D1759" t="str">
            <v>SRX915S CVR</v>
          </cell>
          <cell r="E1759" t="str">
            <v>JBL020</v>
          </cell>
          <cell r="H1759" t="str">
            <v>Cover</v>
          </cell>
          <cell r="I1759" t="str">
            <v>Soft cover for a single SRX915SF</v>
          </cell>
          <cell r="J1759">
            <v>320</v>
          </cell>
          <cell r="K1759">
            <v>219</v>
          </cell>
          <cell r="L1759">
            <v>160</v>
          </cell>
          <cell r="P1759">
            <v>691991041778</v>
          </cell>
          <cell r="R1759">
            <v>5</v>
          </cell>
          <cell r="S1759">
            <v>5.8</v>
          </cell>
          <cell r="T1759">
            <v>24</v>
          </cell>
          <cell r="U1759">
            <v>14.8</v>
          </cell>
          <cell r="V1759" t="str">
            <v>CN</v>
          </cell>
          <cell r="Y1759">
            <v>845</v>
          </cell>
        </row>
        <row r="1760">
          <cell r="A1760" t="str">
            <v>JBL-P3504MX</v>
          </cell>
          <cell r="B1760" t="str">
            <v>JBL</v>
          </cell>
          <cell r="C1760" t="str">
            <v>SRX SERIES</v>
          </cell>
          <cell r="D1760" t="str">
            <v>SRX918S VT</v>
          </cell>
          <cell r="E1760" t="str">
            <v>JBL020</v>
          </cell>
          <cell r="H1760" t="str">
            <v>Vertical Transporter</v>
          </cell>
          <cell r="I1760" t="str">
            <v>Vertical Transporter for up to (3) SRX918S/SF</v>
          </cell>
          <cell r="J1760">
            <v>850</v>
          </cell>
          <cell r="K1760">
            <v>599</v>
          </cell>
          <cell r="L1760">
            <v>425</v>
          </cell>
          <cell r="P1760">
            <v>691991041761</v>
          </cell>
          <cell r="R1760">
            <v>52</v>
          </cell>
          <cell r="S1760">
            <v>8.9</v>
          </cell>
          <cell r="T1760">
            <v>33.799999999999997</v>
          </cell>
          <cell r="U1760">
            <v>32.700000000000003</v>
          </cell>
          <cell r="V1760" t="str">
            <v>MX</v>
          </cell>
          <cell r="Y1760">
            <v>846</v>
          </cell>
        </row>
        <row r="1761">
          <cell r="A1761" t="str">
            <v>JBL-P3505</v>
          </cell>
          <cell r="B1761" t="str">
            <v>JBL</v>
          </cell>
          <cell r="C1761" t="str">
            <v>SRX SERIES</v>
          </cell>
          <cell r="D1761" t="str">
            <v>SRX918S VT CVR</v>
          </cell>
          <cell r="E1761" t="str">
            <v>JBL020</v>
          </cell>
          <cell r="H1761" t="str">
            <v>Vertical Transporter Cover</v>
          </cell>
          <cell r="I1761" t="str">
            <v>Vertical Transporter Cover for up to (3) SRX918S/SF</v>
          </cell>
          <cell r="J1761">
            <v>550</v>
          </cell>
          <cell r="K1761">
            <v>379</v>
          </cell>
          <cell r="L1761">
            <v>275</v>
          </cell>
          <cell r="P1761">
            <v>691991041754</v>
          </cell>
          <cell r="R1761">
            <v>20</v>
          </cell>
          <cell r="S1761">
            <v>6.7</v>
          </cell>
          <cell r="T1761">
            <v>33.700000000000003</v>
          </cell>
          <cell r="U1761">
            <v>28.2</v>
          </cell>
          <cell r="V1761" t="str">
            <v>CN</v>
          </cell>
          <cell r="Y1761">
            <v>847</v>
          </cell>
        </row>
        <row r="1762">
          <cell r="A1762" t="str">
            <v>JBL-P3506MX</v>
          </cell>
          <cell r="B1762" t="str">
            <v>JBL</v>
          </cell>
          <cell r="C1762" t="str">
            <v>SRX SERIES</v>
          </cell>
          <cell r="D1762" t="str">
            <v>SRX928S VT</v>
          </cell>
          <cell r="E1762" t="str">
            <v>JBL020</v>
          </cell>
          <cell r="H1762" t="str">
            <v>Vertical Transporter Cover</v>
          </cell>
          <cell r="I1762" t="str">
            <v>Vertical Transporter for up to (3) SRX928S</v>
          </cell>
          <cell r="J1762">
            <v>1000</v>
          </cell>
          <cell r="K1762">
            <v>699</v>
          </cell>
          <cell r="L1762">
            <v>500</v>
          </cell>
          <cell r="P1762">
            <v>691991041747</v>
          </cell>
          <cell r="R1762">
            <v>67</v>
          </cell>
          <cell r="S1762">
            <v>9.1999999999999993</v>
          </cell>
          <cell r="T1762">
            <v>51.7</v>
          </cell>
          <cell r="U1762">
            <v>32.700000000000003</v>
          </cell>
          <cell r="V1762" t="str">
            <v>MX</v>
          </cell>
          <cell r="Y1762">
            <v>848</v>
          </cell>
        </row>
        <row r="1763">
          <cell r="A1763" t="str">
            <v>JBL-P3507</v>
          </cell>
          <cell r="B1763" t="str">
            <v>JBL</v>
          </cell>
          <cell r="C1763" t="str">
            <v>SRX SERIES</v>
          </cell>
          <cell r="D1763" t="str">
            <v>SRX928Z VT CVR</v>
          </cell>
          <cell r="E1763" t="str">
            <v>JBL020</v>
          </cell>
          <cell r="H1763" t="str">
            <v>Vertical Transporter Cover</v>
          </cell>
          <cell r="I1763" t="str">
            <v>Vertical Transporter Cover for up to (3) SRX928S</v>
          </cell>
          <cell r="J1763">
            <v>700</v>
          </cell>
          <cell r="K1763">
            <v>499</v>
          </cell>
          <cell r="L1763">
            <v>350</v>
          </cell>
          <cell r="P1763">
            <v>691991041730</v>
          </cell>
          <cell r="R1763">
            <v>28</v>
          </cell>
          <cell r="S1763">
            <v>6.9</v>
          </cell>
          <cell r="T1763">
            <v>52.2</v>
          </cell>
          <cell r="U1763">
            <v>26.3</v>
          </cell>
          <cell r="V1763" t="str">
            <v>CN</v>
          </cell>
          <cell r="Y1763">
            <v>849</v>
          </cell>
        </row>
        <row r="1764">
          <cell r="A1764" t="str">
            <v>JBL-P3508MX</v>
          </cell>
          <cell r="B1764" t="str">
            <v>JBL</v>
          </cell>
          <cell r="C1764" t="str">
            <v>SRX SERIES</v>
          </cell>
          <cell r="D1764" t="str">
            <v>SRX906LA PM</v>
          </cell>
          <cell r="E1764" t="str">
            <v>JBL020</v>
          </cell>
          <cell r="H1764" t="str">
            <v>Pole Mount</v>
          </cell>
          <cell r="I1764" t="str">
            <v>Pole Mount accessory for SRX906LA</v>
          </cell>
          <cell r="J1764">
            <v>380</v>
          </cell>
          <cell r="K1764">
            <v>260</v>
          </cell>
          <cell r="L1764">
            <v>190</v>
          </cell>
          <cell r="P1764">
            <v>691991041723</v>
          </cell>
          <cell r="R1764">
            <v>12</v>
          </cell>
          <cell r="S1764">
            <v>6.9</v>
          </cell>
          <cell r="T1764">
            <v>23</v>
          </cell>
          <cell r="U1764">
            <v>18.600000000000001</v>
          </cell>
          <cell r="V1764" t="str">
            <v>MX</v>
          </cell>
          <cell r="Y1764">
            <v>850</v>
          </cell>
        </row>
        <row r="1765">
          <cell r="A1765" t="str">
            <v>JBL-P3593MX</v>
          </cell>
          <cell r="B1765" t="str">
            <v>JBL</v>
          </cell>
          <cell r="C1765" t="str">
            <v>SRX SERIES</v>
          </cell>
          <cell r="D1765" t="str">
            <v>SRX918SF CVR</v>
          </cell>
          <cell r="E1765" t="str">
            <v>JBL020</v>
          </cell>
          <cell r="H1765" t="str">
            <v>Cover</v>
          </cell>
          <cell r="I1765" t="str">
            <v>Soft cover for a single SRX918SF</v>
          </cell>
          <cell r="J1765">
            <v>220</v>
          </cell>
          <cell r="K1765">
            <v>149</v>
          </cell>
          <cell r="L1765">
            <v>110</v>
          </cell>
          <cell r="P1765">
            <v>691991042836</v>
          </cell>
          <cell r="R1765">
            <v>7</v>
          </cell>
          <cell r="S1765">
            <v>5.4</v>
          </cell>
          <cell r="T1765">
            <v>31.9</v>
          </cell>
          <cell r="U1765">
            <v>14.8</v>
          </cell>
          <cell r="V1765" t="str">
            <v>CN</v>
          </cell>
          <cell r="Y1765">
            <v>851</v>
          </cell>
        </row>
        <row r="1766">
          <cell r="A1766" t="str">
            <v>PORTABLE:
Portable PA Stands</v>
          </cell>
          <cell r="B1766" t="str">
            <v>JBL</v>
          </cell>
          <cell r="D1766" t="str">
            <v>PA</v>
          </cell>
          <cell r="V1766" t="str">
            <v>CN</v>
          </cell>
          <cell r="W1766" t="str">
            <v>Non Compliant</v>
          </cell>
          <cell r="Y1766">
            <v>852</v>
          </cell>
        </row>
        <row r="1767">
          <cell r="A1767" t="str">
            <v>JBLPOLE-MA</v>
          </cell>
          <cell r="B1767" t="str">
            <v>JBL</v>
          </cell>
          <cell r="C1767" t="str">
            <v>PPAACCESSORIES</v>
          </cell>
          <cell r="D1767" t="str">
            <v>JBLPOLE-MA</v>
          </cell>
          <cell r="E1767" t="str">
            <v>JBL021</v>
          </cell>
          <cell r="H1767" t="str">
            <v>JBL manual adjust speaker pole.</v>
          </cell>
          <cell r="I1767" t="str">
            <v>JBL speaker pole with manual adjustment from 36" to 55".</v>
          </cell>
          <cell r="J1767">
            <v>120</v>
          </cell>
          <cell r="K1767">
            <v>120</v>
          </cell>
          <cell r="L1767">
            <v>80.27</v>
          </cell>
          <cell r="O1767">
            <v>2</v>
          </cell>
          <cell r="P1767">
            <v>50036904827</v>
          </cell>
          <cell r="R1767">
            <v>4</v>
          </cell>
          <cell r="S1767">
            <v>39</v>
          </cell>
          <cell r="T1767">
            <v>2.5</v>
          </cell>
          <cell r="U1767">
            <v>4.5</v>
          </cell>
          <cell r="V1767" t="str">
            <v>CN</v>
          </cell>
          <cell r="W1767" t="str">
            <v>Non Compliant</v>
          </cell>
          <cell r="X1767" t="str">
            <v>http://www.jblpro.com/ProductAttachments/one-sheeter-jblpole-MA.pdf</v>
          </cell>
          <cell r="Y1767">
            <v>853</v>
          </cell>
        </row>
        <row r="1768">
          <cell r="A1768" t="str">
            <v>JBLTRIPOD-MA</v>
          </cell>
          <cell r="B1768" t="str">
            <v>JBL</v>
          </cell>
          <cell r="C1768" t="str">
            <v>PPAACCESSORIES</v>
          </cell>
          <cell r="D1768" t="str">
            <v>JBLTRIPOD-MA</v>
          </cell>
          <cell r="E1768" t="str">
            <v>JBL021</v>
          </cell>
          <cell r="H1768" t="str">
            <v>JBL manual adjust speaker tripod.</v>
          </cell>
          <cell r="I1768" t="str">
            <v>JBL speaker tripod with manual adjustment from  4' 2" to 6' 5".</v>
          </cell>
          <cell r="J1768">
            <v>135</v>
          </cell>
          <cell r="K1768">
            <v>135</v>
          </cell>
          <cell r="L1768">
            <v>92.85</v>
          </cell>
          <cell r="O1768">
            <v>2</v>
          </cell>
          <cell r="P1768">
            <v>50036904841</v>
          </cell>
          <cell r="R1768">
            <v>20</v>
          </cell>
          <cell r="S1768">
            <v>43</v>
          </cell>
          <cell r="T1768">
            <v>10</v>
          </cell>
          <cell r="U1768">
            <v>5</v>
          </cell>
          <cell r="V1768" t="str">
            <v>CN</v>
          </cell>
          <cell r="W1768" t="str">
            <v>Non Compliant</v>
          </cell>
          <cell r="X1768" t="str">
            <v>http://www.jblpro.com/ProductAttachments/One-sheeter-JBLTRIPOD-GA.pdf</v>
          </cell>
          <cell r="Y1768">
            <v>854</v>
          </cell>
        </row>
        <row r="1769">
          <cell r="A1769" t="str">
            <v>JBLPOLE-GA</v>
          </cell>
          <cell r="B1769" t="str">
            <v>JBL</v>
          </cell>
          <cell r="C1769" t="str">
            <v>PPAACCESSORIES</v>
          </cell>
          <cell r="D1769" t="str">
            <v>JBLPOLE-GA</v>
          </cell>
          <cell r="E1769" t="str">
            <v>JBL017</v>
          </cell>
          <cell r="H1769" t="str">
            <v>JBL gas assist speaker pole.</v>
          </cell>
          <cell r="I1769" t="str">
            <v>JBL speaker pole featuring gass assist adjustment from  36" to 53".</v>
          </cell>
          <cell r="J1769">
            <v>175</v>
          </cell>
          <cell r="K1769">
            <v>175</v>
          </cell>
          <cell r="L1769">
            <v>131</v>
          </cell>
          <cell r="O1769">
            <v>2</v>
          </cell>
          <cell r="P1769">
            <v>50036904834</v>
          </cell>
          <cell r="R1769">
            <v>10</v>
          </cell>
          <cell r="S1769">
            <v>40</v>
          </cell>
          <cell r="T1769">
            <v>8</v>
          </cell>
          <cell r="U1769">
            <v>5</v>
          </cell>
          <cell r="V1769" t="str">
            <v>CN</v>
          </cell>
          <cell r="W1769" t="str">
            <v>Non Compliant</v>
          </cell>
          <cell r="X1769" t="str">
            <v>http://www.jblpro.com/ProductAttachments/one-sheeter-jblpole-GA.pdf</v>
          </cell>
          <cell r="Y1769">
            <v>855</v>
          </cell>
        </row>
        <row r="1770">
          <cell r="A1770" t="str">
            <v>104SET-BTW-US</v>
          </cell>
          <cell r="B1770" t="str">
            <v>JBL</v>
          </cell>
          <cell r="C1770" t="str">
            <v>STUDIO MONITORS</v>
          </cell>
          <cell r="D1770" t="str">
            <v>104SET-BT-US-WHT</v>
          </cell>
          <cell r="E1770" t="str">
            <v>JBL025</v>
          </cell>
          <cell r="H1770" t="str">
            <v>JBL 104 Studio Monitors white</v>
          </cell>
          <cell r="I1770" t="str">
            <v>JBL 104 Studio Monitors Bluetooth</v>
          </cell>
          <cell r="J1770">
            <v>230</v>
          </cell>
          <cell r="K1770">
            <v>189</v>
          </cell>
          <cell r="L1770">
            <v>142</v>
          </cell>
          <cell r="P1770">
            <v>691991033704</v>
          </cell>
          <cell r="V1770" t="str">
            <v>CN</v>
          </cell>
          <cell r="Y1770">
            <v>856</v>
          </cell>
        </row>
        <row r="1771">
          <cell r="A1771" t="str">
            <v>JBLTRIPOD-GA</v>
          </cell>
          <cell r="B1771" t="str">
            <v>JBL</v>
          </cell>
          <cell r="C1771" t="str">
            <v>PPAACCESSORIES</v>
          </cell>
          <cell r="D1771" t="str">
            <v>JBLTRIPOD-GA</v>
          </cell>
          <cell r="E1771" t="str">
            <v>JBL021</v>
          </cell>
          <cell r="H1771" t="str">
            <v>JBL lift assist speaker tripod.</v>
          </cell>
          <cell r="I1771" t="str">
            <v>JBL speaker tripod featuring gass assist adjustment from  3' 8" to 6' 7"</v>
          </cell>
          <cell r="J1771">
            <v>305</v>
          </cell>
          <cell r="K1771">
            <v>305</v>
          </cell>
          <cell r="L1771">
            <v>224</v>
          </cell>
          <cell r="O1771">
            <v>2</v>
          </cell>
          <cell r="P1771">
            <v>50036904858</v>
          </cell>
          <cell r="R1771">
            <v>12</v>
          </cell>
          <cell r="S1771">
            <v>7</v>
          </cell>
          <cell r="T1771">
            <v>13</v>
          </cell>
          <cell r="U1771">
            <v>37</v>
          </cell>
          <cell r="V1771" t="str">
            <v>CN</v>
          </cell>
          <cell r="W1771" t="str">
            <v>Non Compliant</v>
          </cell>
          <cell r="X1771" t="str">
            <v>http://www.jblpro.com/ProductAttachments/one-sheeter-jblpole-GA.pdf</v>
          </cell>
          <cell r="Y1771">
            <v>857</v>
          </cell>
        </row>
        <row r="1772">
          <cell r="A1772" t="str">
            <v>305PMKII</v>
          </cell>
          <cell r="B1772" t="str">
            <v>JBL</v>
          </cell>
          <cell r="C1772" t="str">
            <v>STUDIO MONITORS</v>
          </cell>
          <cell r="D1772" t="str">
            <v>305PMKII</v>
          </cell>
          <cell r="E1772" t="str">
            <v>AT210010</v>
          </cell>
          <cell r="H1772" t="str">
            <v>S/M, 305PMKII</v>
          </cell>
          <cell r="I1772" t="str">
            <v>S/M, 305PMKII</v>
          </cell>
          <cell r="J1772">
            <v>236.25</v>
          </cell>
          <cell r="K1772">
            <v>189</v>
          </cell>
          <cell r="L1772">
            <v>144.5</v>
          </cell>
          <cell r="P1772">
            <v>691991007705</v>
          </cell>
          <cell r="V1772" t="str">
            <v>CN</v>
          </cell>
          <cell r="W1772" t="str">
            <v>Non Compliant</v>
          </cell>
          <cell r="Y1772">
            <v>858</v>
          </cell>
        </row>
        <row r="1773">
          <cell r="A1773" t="str">
            <v>Recording &amp; Broadcast</v>
          </cell>
          <cell r="B1773" t="str">
            <v>JBL</v>
          </cell>
          <cell r="D1773" t="str">
            <v>&amp;</v>
          </cell>
          <cell r="V1773" t="str">
            <v>CN</v>
          </cell>
          <cell r="W1773" t="str">
            <v>Non Compliant</v>
          </cell>
          <cell r="X1773" t="str">
            <v>http://www.jblpro.com/www/products/recording-broadcast/3-series/lsr305#.VkxqHoRqBJo</v>
          </cell>
          <cell r="Y1773">
            <v>859</v>
          </cell>
        </row>
        <row r="1774">
          <cell r="A1774" t="str">
            <v>308PMKII</v>
          </cell>
          <cell r="B1774" t="str">
            <v>JBL</v>
          </cell>
          <cell r="C1774" t="str">
            <v>STUDIO MONITORS</v>
          </cell>
          <cell r="D1774" t="str">
            <v>308PMKII</v>
          </cell>
          <cell r="E1774" t="str">
            <v>AT690091</v>
          </cell>
          <cell r="H1774" t="str">
            <v>S/M, 308PMKII</v>
          </cell>
          <cell r="I1774" t="str">
            <v>S/M, 308PMKII</v>
          </cell>
          <cell r="J1774">
            <v>361.25</v>
          </cell>
          <cell r="K1774">
            <v>289</v>
          </cell>
          <cell r="L1774">
            <v>222.75</v>
          </cell>
          <cell r="P1774">
            <v>691991007729</v>
          </cell>
          <cell r="V1774" t="str">
            <v>CN</v>
          </cell>
          <cell r="W1774" t="str">
            <v>Non Compliant</v>
          </cell>
          <cell r="Y1774">
            <v>860</v>
          </cell>
        </row>
        <row r="1775">
          <cell r="A1775" t="str">
            <v>104SET-BT-US</v>
          </cell>
          <cell r="B1775" t="str">
            <v>JBL</v>
          </cell>
          <cell r="C1775" t="str">
            <v>STUDIO MONITORS</v>
          </cell>
          <cell r="D1775" t="str">
            <v>104SET-BT-US</v>
          </cell>
          <cell r="E1775" t="str">
            <v>JBL025</v>
          </cell>
          <cell r="H1775" t="str">
            <v>JBL 104 Studio Monitors</v>
          </cell>
          <cell r="I1775" t="str">
            <v>JBL 104 Studio Monitors Bluetooth</v>
          </cell>
          <cell r="J1775">
            <v>236.25</v>
          </cell>
          <cell r="K1775">
            <v>189</v>
          </cell>
          <cell r="L1775">
            <v>142.25</v>
          </cell>
          <cell r="P1775">
            <v>691991016769</v>
          </cell>
          <cell r="V1775" t="str">
            <v>CN</v>
          </cell>
          <cell r="W1775" t="str">
            <v>Non Compliant</v>
          </cell>
          <cell r="Y1775">
            <v>861</v>
          </cell>
        </row>
        <row r="1776">
          <cell r="A1776" t="str">
            <v>LSR705i</v>
          </cell>
          <cell r="B1776" t="str">
            <v>JBL</v>
          </cell>
          <cell r="C1776" t="str">
            <v>STUDIO MONITORS</v>
          </cell>
          <cell r="D1776" t="str">
            <v>LSR705i</v>
          </cell>
          <cell r="E1776" t="str">
            <v>JBL025</v>
          </cell>
          <cell r="H1776" t="str">
            <v>5-Inch 2-Way Master Reference Monitor (Requires outboard processor and amplifier)</v>
          </cell>
          <cell r="I1776" t="str">
            <v xml:space="preserve">Compact high ouput two-way externally powered studio monitor with 725G five-inch (127 mm) high-excursion low frequency transducer and 2409H high-frequency compression driver; Patent-pending Image Control Waveguide provides a seamless crossover transition and detailed imaging. 39Hz - 36 kHz frequency range; 107dB Maximum Peak SPL; Dividing Network Transition Frequency: 1.9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76">
            <v>1049</v>
          </cell>
          <cell r="K1776">
            <v>799</v>
          </cell>
          <cell r="L1776">
            <v>475.68</v>
          </cell>
          <cell r="P1776">
            <v>691991000577</v>
          </cell>
          <cell r="R1776">
            <v>11</v>
          </cell>
          <cell r="S1776">
            <v>8.75</v>
          </cell>
          <cell r="T1776">
            <v>10.5</v>
          </cell>
          <cell r="U1776">
            <v>14</v>
          </cell>
          <cell r="V1776" t="str">
            <v>MX</v>
          </cell>
          <cell r="W1776" t="str">
            <v>Compliant</v>
          </cell>
          <cell r="Y1776">
            <v>862</v>
          </cell>
        </row>
        <row r="1777">
          <cell r="A1777" t="str">
            <v>306PMKII</v>
          </cell>
          <cell r="B1777" t="str">
            <v>JBL</v>
          </cell>
          <cell r="C1777" t="str">
            <v>STUDIO MONITORS</v>
          </cell>
          <cell r="D1777" t="str">
            <v>306PMKII</v>
          </cell>
          <cell r="E1777" t="str">
            <v>AT410010</v>
          </cell>
          <cell r="H1777" t="str">
            <v>S/M, 306PMKII</v>
          </cell>
          <cell r="I1777" t="str">
            <v>S/M, 306PMKII</v>
          </cell>
          <cell r="J1777">
            <v>298.75</v>
          </cell>
          <cell r="K1777">
            <v>239</v>
          </cell>
          <cell r="L1777">
            <v>181.3</v>
          </cell>
          <cell r="P1777">
            <v>691991007712</v>
          </cell>
          <cell r="V1777" t="str">
            <v>CN</v>
          </cell>
          <cell r="W1777" t="str">
            <v>Non Compliant</v>
          </cell>
          <cell r="Y1777">
            <v>863</v>
          </cell>
        </row>
        <row r="1778">
          <cell r="A1778" t="str">
            <v>LSR708i</v>
          </cell>
          <cell r="B1778" t="str">
            <v>JBL</v>
          </cell>
          <cell r="C1778" t="str">
            <v>STUDIO MONITORS</v>
          </cell>
          <cell r="D1778" t="str">
            <v>LSR708i</v>
          </cell>
          <cell r="E1778" t="str">
            <v>JBL025</v>
          </cell>
          <cell r="H1778" t="str">
            <v>8-Inch 2-Way Master Reference Monitor (Requres external processor and amplifier)</v>
          </cell>
          <cell r="I1778" t="str">
            <v xml:space="preserve">Compact high ouput two-way externally powered studio monitor with 728G eight-inch (203 mm) high-excursion differential driver low frequency transducer and 2409H high-frequency compression driver; Patent-pending Image Control Waveguide provides a seamless crossover transition and detailed imaging. 35Hz - 36 kHz frequency range; 114dB Maximum Peak SPL; Dividing Network Transition Frequency: 1.7 kHz.  Dividing Network can be bypassed for bi-amplified operation. Birch Plywood enclosure includes rear and bottom mounting points; Not intended for stand-alone use. Complete system requires HARMAN Professional signal processor and external Crown Power Amplifier (not Included.) </v>
          </cell>
          <cell r="J1778">
            <v>2049</v>
          </cell>
          <cell r="K1778">
            <v>1599</v>
          </cell>
          <cell r="L1778">
            <v>915.82</v>
          </cell>
          <cell r="P1778">
            <v>691991000560</v>
          </cell>
          <cell r="R1778">
            <v>28</v>
          </cell>
          <cell r="S1778">
            <v>13</v>
          </cell>
          <cell r="T1778">
            <v>14</v>
          </cell>
          <cell r="U1778">
            <v>21</v>
          </cell>
          <cell r="V1778" t="str">
            <v>MX</v>
          </cell>
          <cell r="W1778" t="str">
            <v>Compliant</v>
          </cell>
          <cell r="Y1778">
            <v>864</v>
          </cell>
        </row>
        <row r="1779">
          <cell r="A1779" t="str">
            <v>LSR310S</v>
          </cell>
          <cell r="B1779" t="str">
            <v>JBL</v>
          </cell>
          <cell r="C1779" t="str">
            <v>STUDIO MONITORS</v>
          </cell>
          <cell r="D1779" t="str">
            <v>LSR310S</v>
          </cell>
          <cell r="E1779" t="str">
            <v>LEXLARES</v>
          </cell>
          <cell r="H1779" t="str">
            <v>10-inch powered subwoofer.</v>
          </cell>
          <cell r="I1779" t="str">
            <v>10-inch powered subwoofer.</v>
          </cell>
          <cell r="J1779">
            <v>561.25</v>
          </cell>
          <cell r="K1779">
            <v>449</v>
          </cell>
          <cell r="L1779">
            <v>343.5</v>
          </cell>
          <cell r="P1779">
            <v>50036904636</v>
          </cell>
          <cell r="R1779">
            <v>41</v>
          </cell>
          <cell r="S1779">
            <v>19</v>
          </cell>
          <cell r="T1779">
            <v>19</v>
          </cell>
          <cell r="U1779">
            <v>21</v>
          </cell>
          <cell r="V1779" t="str">
            <v>CN</v>
          </cell>
          <cell r="W1779" t="str">
            <v>Compliant</v>
          </cell>
          <cell r="X1779" t="str">
            <v>http://www.jblpro.com/www/products/recording-broadcast/lsr6300-series/lsr6312sp#.VkxrYIRqBJo</v>
          </cell>
          <cell r="Y1779">
            <v>865</v>
          </cell>
        </row>
        <row r="1780">
          <cell r="A1780" t="str">
            <v>INTONATO24FX</v>
          </cell>
          <cell r="B1780" t="str">
            <v>JBL</v>
          </cell>
          <cell r="C1780" t="str">
            <v xml:space="preserve">Studio Monitor Controller </v>
          </cell>
          <cell r="D1780" t="str">
            <v>INTONATO24FX</v>
          </cell>
          <cell r="E1780" t="str">
            <v>JBL024</v>
          </cell>
          <cell r="H1780" t="str">
            <v>Intonato 24 Monitor Management Tuning System</v>
          </cell>
          <cell r="I1780" t="str">
            <v>Intonato 24 Monitor Management Tuning System. Ideal for use with JBL M2, 7 Series studio monitors. Provides  automated calibration and control of stereo, surround and immersive audio monitoring systems. 24 speaker ouputs, 24 analog and digital inputs. Flexible routing and monitoring configurations, store and recall of custom user profiles. 2-U rack mount ready. Calibration microphone inlcuded. Comprehensive control via supplied Macintosh Windows, and tablet software.  Optional Intonato Desk Top Controller.</v>
          </cell>
          <cell r="J1780">
            <v>4599</v>
          </cell>
          <cell r="K1780">
            <v>3699</v>
          </cell>
          <cell r="L1780">
            <v>2769.91</v>
          </cell>
          <cell r="P1780">
            <v>691991006197</v>
          </cell>
          <cell r="V1780" t="str">
            <v>MX</v>
          </cell>
          <cell r="W1780" t="str">
            <v>Compliant</v>
          </cell>
          <cell r="X1780" t="str">
            <v>http://www.jblpro.com/www/products/recording-broadcast/monitor-controllers/intonato-24#.WWDlOVUrLDc</v>
          </cell>
          <cell r="Y1780">
            <v>866</v>
          </cell>
        </row>
        <row r="1781">
          <cell r="A1781" t="str">
            <v>705P</v>
          </cell>
          <cell r="B1781" t="str">
            <v>JBL</v>
          </cell>
          <cell r="C1781" t="str">
            <v>STUDIO MONITORS</v>
          </cell>
          <cell r="D1781" t="str">
            <v>705P</v>
          </cell>
          <cell r="E1781" t="str">
            <v>AT510000</v>
          </cell>
          <cell r="H1781" t="str">
            <v xml:space="preserve">5-Inch 2-Way Master Reference Monitor </v>
          </cell>
          <cell r="I1781" t="str">
            <v xml:space="preserve">JBL 7-Series 705P 5-inch Bi-Amplified Master Reference Studio Monitor, with 725G five-inch low frequency transducer, 2409H HF transducer, and patented Image Control Waveguide. Dual Class-D Power Amplifiers with 250 Watts for LF and 250 Watts for HF. Digital and Analog Inputs. Integrated Room and User EQ. </v>
          </cell>
          <cell r="J1781">
            <v>1499</v>
          </cell>
          <cell r="K1781">
            <v>1199</v>
          </cell>
          <cell r="L1781">
            <v>895.66</v>
          </cell>
          <cell r="P1781">
            <v>999999474157</v>
          </cell>
          <cell r="R1781">
            <v>18</v>
          </cell>
          <cell r="S1781">
            <v>14.5</v>
          </cell>
          <cell r="T1781">
            <v>10.5</v>
          </cell>
          <cell r="U1781">
            <v>16</v>
          </cell>
          <cell r="V1781" t="str">
            <v>MX</v>
          </cell>
          <cell r="W1781" t="str">
            <v>Compliant</v>
          </cell>
          <cell r="X1781" t="str">
            <v>www.jblpro.com/7series</v>
          </cell>
          <cell r="Y1781">
            <v>867</v>
          </cell>
        </row>
        <row r="1782">
          <cell r="A1782" t="str">
            <v>M2</v>
          </cell>
          <cell r="B1782" t="str">
            <v>JBL</v>
          </cell>
          <cell r="C1782" t="str">
            <v>M2</v>
          </cell>
          <cell r="D1782" t="str">
            <v>M2</v>
          </cell>
          <cell r="E1782" t="str">
            <v>JBL024</v>
          </cell>
          <cell r="F1782" t="str">
            <v>YES</v>
          </cell>
          <cell r="H1782" t="str">
            <v>2-Way Floor Standing or Soffit Mountable Master Reference Monitor</v>
          </cell>
          <cell r="I1782" t="str">
            <v>M2 Master Reference Monitor: A Free-Standing, 2-Way System that can be placed in any environment to provide an exceptionally accurate monitoring experience. Leveraging a new generation of JBL high-output, ultra-low distortion transducers, the M2 provides in-room frequency response of 20 Hz to 40 kHz, and an extraordinary 123 dB maximum SPL to meet the demanding music, cinema and broadcast production requirements for impactful dynamic range.</v>
          </cell>
          <cell r="J1782">
            <v>9373.75</v>
          </cell>
          <cell r="K1782">
            <v>7499</v>
          </cell>
          <cell r="L1782">
            <v>4603.1499999999996</v>
          </cell>
          <cell r="P1782">
            <v>50036904483</v>
          </cell>
          <cell r="R1782">
            <v>150</v>
          </cell>
          <cell r="S1782">
            <v>25</v>
          </cell>
          <cell r="T1782">
            <v>20</v>
          </cell>
          <cell r="U1782">
            <v>53</v>
          </cell>
          <cell r="V1782" t="str">
            <v>MX</v>
          </cell>
          <cell r="X1782" t="str">
            <v>http://www.jblpro.com/www/products/recording-broadcast/m2/m2-master-reference-monitor#.XC5oHttKhEY</v>
          </cell>
          <cell r="Y1782">
            <v>868</v>
          </cell>
        </row>
        <row r="1783">
          <cell r="A1783" t="str">
            <v>708P</v>
          </cell>
          <cell r="B1783" t="str">
            <v>JBL</v>
          </cell>
          <cell r="C1783" t="str">
            <v>STUDIO MONITORS</v>
          </cell>
          <cell r="D1783" t="str">
            <v>708P</v>
          </cell>
          <cell r="E1783" t="str">
            <v>JBL025</v>
          </cell>
          <cell r="H1783" t="str">
            <v>JBL 7 Series 8-inch Bi-amplified Master Reference Studio Monitor</v>
          </cell>
          <cell r="I1783" t="str">
            <v xml:space="preserve">JBL 7-Series 708P 8-inch Bi-Amplified Master Reference Studio Monitor, with 728G eight-inch Differential Drive (tm) low-frequency transducer, 2409H HF transducer, and patented Image Control Waveguide. Dual Class-D Power Amplifiers with 250 Watts for LF and 250 Watts for HF. Digital and Analog Inputs. Integrated Room and User EQ. </v>
          </cell>
          <cell r="J1783">
            <v>2499</v>
          </cell>
          <cell r="K1783">
            <v>1999</v>
          </cell>
          <cell r="L1783">
            <v>1497.35</v>
          </cell>
          <cell r="P1783">
            <v>691991006333</v>
          </cell>
          <cell r="R1783">
            <v>40</v>
          </cell>
          <cell r="S1783">
            <v>16.5</v>
          </cell>
          <cell r="T1783">
            <v>14</v>
          </cell>
          <cell r="U1783">
            <v>22.75</v>
          </cell>
          <cell r="V1783" t="str">
            <v>MX</v>
          </cell>
          <cell r="Y1783">
            <v>869</v>
          </cell>
        </row>
        <row r="1784">
          <cell r="A1784" t="str">
            <v>CONTROL</v>
          </cell>
          <cell r="B1784" t="str">
            <v>JBL</v>
          </cell>
          <cell r="V1784" t="str">
            <v>CN</v>
          </cell>
          <cell r="W1784" t="str">
            <v>Non Compliant</v>
          </cell>
          <cell r="X1784" t="str">
            <v>http://www.jblpro.com/www/products/recording-broadcast/control-1-pro#.VkxQUYRqBJo</v>
          </cell>
          <cell r="Y1784">
            <v>870</v>
          </cell>
        </row>
        <row r="1785">
          <cell r="A1785" t="str">
            <v>INTONATO-DC-M</v>
          </cell>
          <cell r="B1785" t="str">
            <v>JBL</v>
          </cell>
          <cell r="C1785" t="str">
            <v xml:space="preserve">Studio Monitor Controller </v>
          </cell>
          <cell r="D1785" t="str">
            <v>INTONATO-DC-M</v>
          </cell>
          <cell r="E1785" t="str">
            <v>JBL030</v>
          </cell>
          <cell r="H1785" t="str">
            <v>Intonato Desktop Controller</v>
          </cell>
          <cell r="I1785" t="str">
            <v xml:space="preserve">Intonato Desktop Controller. Accesssory for use with Intonato 24. Large master Volume Control, MUTE, DIM and Keys that provide instant access to Intonato 24 functions including individual speaker MUTE, SOLO, SCENES, TALKBACK and more. Compact desktop form-factor 2.84” (H) x 6.73” (L) x 4.70” (W)72.0mm (H) 117.0mm (L) x 119.4mm (W). Connections: CAT5,  RJ45 connector. Power Requirements: Power Over Ethernet (POE supply, CAT5 cable  not included). </v>
          </cell>
          <cell r="J1785">
            <v>1348.75</v>
          </cell>
          <cell r="K1785">
            <v>1079</v>
          </cell>
          <cell r="L1785">
            <v>803.49</v>
          </cell>
          <cell r="P1785">
            <v>691991006203</v>
          </cell>
          <cell r="R1785">
            <v>19</v>
          </cell>
          <cell r="S1785">
            <v>18.5</v>
          </cell>
          <cell r="T1785">
            <v>21.5</v>
          </cell>
          <cell r="U1785">
            <v>8</v>
          </cell>
          <cell r="V1785" t="str">
            <v>MY</v>
          </cell>
          <cell r="W1785" t="str">
            <v>Non Compliant</v>
          </cell>
          <cell r="X1785" t="str">
            <v>http://www.jblpro.com/www/products/recording-broadcast/monitor-controllers/intonato-24#.WWDlOVUrLDc</v>
          </cell>
          <cell r="Y1785">
            <v>871</v>
          </cell>
        </row>
        <row r="1786">
          <cell r="A1786" t="str">
            <v>C1PRO-WH</v>
          </cell>
          <cell r="B1786" t="str">
            <v>JBL</v>
          </cell>
          <cell r="C1786" t="str">
            <v>CONTROL SERIES</v>
          </cell>
          <cell r="D1786" t="str">
            <v>C1PRO-WH</v>
          </cell>
          <cell r="E1786" t="str">
            <v>JBL029</v>
          </cell>
          <cell r="H1786" t="str">
            <v>CONTROL 1PRO WHITE</v>
          </cell>
          <cell r="I1786" t="str">
            <v>Compact Size Two-Way, 5.25" Low Frequency, .75" Polycarbonate Dome Tweeter, Molded Enclosure, Shielded Magnet,  White.  Priced as Each.  Packaged and sold in pairs.</v>
          </cell>
          <cell r="J1786">
            <v>138</v>
          </cell>
          <cell r="K1786">
            <v>115</v>
          </cell>
          <cell r="L1786">
            <v>87.95</v>
          </cell>
          <cell r="O1786">
            <v>2</v>
          </cell>
          <cell r="P1786">
            <v>50036903486</v>
          </cell>
          <cell r="R1786">
            <v>5.75</v>
          </cell>
          <cell r="S1786">
            <v>6.375</v>
          </cell>
          <cell r="T1786">
            <v>7.5</v>
          </cell>
          <cell r="U1786">
            <v>11.75</v>
          </cell>
          <cell r="V1786" t="str">
            <v>CN</v>
          </cell>
          <cell r="W1786" t="str">
            <v>Non Compliant</v>
          </cell>
          <cell r="X1786" t="str">
            <v>http://www.jblpro.com/www/products/recording-broadcast/control-2p/control-2p---master-only#.VkxQs4RqBJo</v>
          </cell>
          <cell r="Y1786">
            <v>872</v>
          </cell>
        </row>
        <row r="1787">
          <cell r="A1787" t="str">
            <v>SUB18</v>
          </cell>
          <cell r="B1787" t="str">
            <v>JBL</v>
          </cell>
          <cell r="C1787" t="str">
            <v>Studio Subwoofer</v>
          </cell>
          <cell r="D1787" t="str">
            <v>SUB18</v>
          </cell>
          <cell r="E1787" t="str">
            <v>JBL020</v>
          </cell>
          <cell r="F1787" t="str">
            <v>YES</v>
          </cell>
          <cell r="H1787" t="str">
            <v>SUB18 Studio Subwoofer</v>
          </cell>
          <cell r="I1787" t="str">
            <v>SUB 18 Studio subwoofer. (Speaker Only. Requires External Power Amplifier) Designed for applications in which very high continuous output and extended low frequency performance are required. Delivers unprecedented performance for demanding dance music production, while providing exceptional accuracy required in cinema post production applications. As an add-on to JBL’s M2 Master Reference Monitor system, the SUB18 allows three times greater output from the system.</v>
          </cell>
          <cell r="J1787">
            <v>4998.75</v>
          </cell>
          <cell r="K1787">
            <v>3999</v>
          </cell>
          <cell r="L1787">
            <v>2448.96</v>
          </cell>
          <cell r="P1787">
            <v>691991004698</v>
          </cell>
          <cell r="R1787">
            <v>138.5</v>
          </cell>
          <cell r="S1787">
            <v>31</v>
          </cell>
          <cell r="T1787">
            <v>31.5</v>
          </cell>
          <cell r="U1787">
            <v>35</v>
          </cell>
          <cell r="V1787" t="str">
            <v>MX</v>
          </cell>
          <cell r="X1787" t="str">
            <v>www.jblpro.com/sub18</v>
          </cell>
          <cell r="Y1787">
            <v>873</v>
          </cell>
        </row>
        <row r="1788">
          <cell r="A1788" t="str">
            <v>C2PS</v>
          </cell>
          <cell r="B1788" t="str">
            <v>JBL</v>
          </cell>
          <cell r="C1788" t="str">
            <v>CONTROL SERIES</v>
          </cell>
          <cell r="D1788" t="str">
            <v>C2PS</v>
          </cell>
          <cell r="E1788" t="str">
            <v>JBL029</v>
          </cell>
          <cell r="H1788" t="str">
            <v>CONTROL 2P  2-SPEAKER SYSTEM</v>
          </cell>
          <cell r="I1788" t="str">
            <v>Control 2P Stereo Set. Includes one C2PM powered master, one Passive Extension Speaker,  one Power Supply and two Snap-On Angle Pedestals. Both speakers have a 5.25" Low Frequency and .75" Polycarbonate Dome Tweeter, Shielded Magnets, Molded Enclosures. Powered master incorporates 35 watts amplification x 2 channels; two Balanced XLR ¼” and two unbalanced RCA inputs; Stereo Volume Control; Stereo Headphone Jack; HF Contour Control.</v>
          </cell>
          <cell r="J1788">
            <v>340</v>
          </cell>
          <cell r="K1788">
            <v>299</v>
          </cell>
          <cell r="L1788">
            <v>226.38</v>
          </cell>
          <cell r="P1788">
            <v>50036903547</v>
          </cell>
          <cell r="R1788">
            <v>13.25</v>
          </cell>
          <cell r="S1788">
            <v>8</v>
          </cell>
          <cell r="T1788">
            <v>14</v>
          </cell>
          <cell r="U1788">
            <v>13</v>
          </cell>
          <cell r="V1788" t="str">
            <v>CN</v>
          </cell>
          <cell r="W1788" t="str">
            <v>Non Compliant</v>
          </cell>
          <cell r="X1788" t="str">
            <v>http://www.jblpro.com/www/products/recording-broadcast/control-2p/mtc-2p-mounting-kit#.VkxQ_IRqBJo</v>
          </cell>
          <cell r="Y1788">
            <v>874</v>
          </cell>
        </row>
        <row r="1789">
          <cell r="A1789" t="str">
            <v>C1PRO</v>
          </cell>
          <cell r="B1789" t="str">
            <v>JBL</v>
          </cell>
          <cell r="C1789" t="str">
            <v>CONTROL SERIES</v>
          </cell>
          <cell r="D1789" t="str">
            <v>C1PRO</v>
          </cell>
          <cell r="E1789" t="str">
            <v>SC-SPARES</v>
          </cell>
          <cell r="H1789" t="str">
            <v>CONTROL 1PRO</v>
          </cell>
          <cell r="I1789" t="str">
            <v>Compact Size Two-Way, 5.25" Low Frequency, .75" Polycarbonate Dome Tweeter, Molded Enclosure, Shielded Magnet,  Black. Priced as Each.  Packaged and sold in pairs.</v>
          </cell>
          <cell r="J1789">
            <v>138</v>
          </cell>
          <cell r="K1789">
            <v>115</v>
          </cell>
          <cell r="L1789">
            <v>87.64</v>
          </cell>
          <cell r="O1789">
            <v>2</v>
          </cell>
          <cell r="P1789">
            <v>50036903455</v>
          </cell>
          <cell r="R1789">
            <v>5.75</v>
          </cell>
          <cell r="S1789">
            <v>6.375</v>
          </cell>
          <cell r="T1789">
            <v>7.5</v>
          </cell>
          <cell r="U1789">
            <v>11.75</v>
          </cell>
          <cell r="V1789" t="str">
            <v>CN</v>
          </cell>
          <cell r="W1789" t="str">
            <v>Non Compliant</v>
          </cell>
          <cell r="X1789" t="str">
            <v>http://www.jblpro.com/www/products/recording-broadcast/control-1-pro#.VkxQUYRqBJo</v>
          </cell>
          <cell r="Y1789">
            <v>875</v>
          </cell>
        </row>
        <row r="1790">
          <cell r="A1790" t="str">
            <v>C2PM</v>
          </cell>
          <cell r="B1790" t="str">
            <v>JBL</v>
          </cell>
          <cell r="C1790" t="str">
            <v>CONTROL SERIES</v>
          </cell>
          <cell r="D1790" t="str">
            <v>C2PM</v>
          </cell>
          <cell r="E1790" t="str">
            <v>JBL018</v>
          </cell>
          <cell r="H1790" t="str">
            <v>CONTROL 2P MASTER POWERED SPEAKER</v>
          </cell>
          <cell r="I1790" t="str">
            <v>One Control 2P Powered Master speaker, (without passive extension speaker) and power supply.</v>
          </cell>
          <cell r="J1790">
            <v>275</v>
          </cell>
          <cell r="K1790">
            <v>229</v>
          </cell>
          <cell r="L1790">
            <v>171.03</v>
          </cell>
          <cell r="P1790">
            <v>50036903615</v>
          </cell>
          <cell r="R1790">
            <v>8</v>
          </cell>
          <cell r="S1790">
            <v>7.75</v>
          </cell>
          <cell r="T1790">
            <v>8</v>
          </cell>
          <cell r="U1790">
            <v>13.5</v>
          </cell>
          <cell r="V1790" t="str">
            <v>CN</v>
          </cell>
          <cell r="W1790" t="str">
            <v>Non Compliant</v>
          </cell>
          <cell r="X1790" t="str">
            <v>http://www.jblpro.com/www/products/recording-broadcast/control-2p/control-2p---stereo-pair#.VkxQxIRqBJo</v>
          </cell>
          <cell r="Y1790">
            <v>876</v>
          </cell>
        </row>
        <row r="1791">
          <cell r="A1791" t="str">
            <v>351145-001</v>
          </cell>
          <cell r="B1791" t="str">
            <v>JBL</v>
          </cell>
          <cell r="C1791" t="str">
            <v>STUDIO MONITORS</v>
          </cell>
          <cell r="D1791" t="str">
            <v>351145-001</v>
          </cell>
          <cell r="E1791" t="str">
            <v>AT650000</v>
          </cell>
          <cell r="H1791" t="str">
            <v>RMC KIT, LSR63XX</v>
          </cell>
          <cell r="I1791" t="str">
            <v>RMC KIT, LSR6328P and LSR6312SP</v>
          </cell>
          <cell r="J1791">
            <v>190</v>
          </cell>
          <cell r="K1791">
            <v>190</v>
          </cell>
          <cell r="L1791">
            <v>116.65</v>
          </cell>
          <cell r="P1791">
            <v>50036902953</v>
          </cell>
          <cell r="V1791" t="str">
            <v>CN</v>
          </cell>
          <cell r="Y1791">
            <v>877</v>
          </cell>
        </row>
        <row r="1792">
          <cell r="A1792" t="str">
            <v>MTC-2P</v>
          </cell>
          <cell r="B1792" t="str">
            <v>JBL</v>
          </cell>
          <cell r="C1792" t="str">
            <v>CONTROL SERIES</v>
          </cell>
          <cell r="D1792" t="str">
            <v>MTC-2P</v>
          </cell>
          <cell r="E1792" t="str">
            <v>JBL018</v>
          </cell>
          <cell r="H1792" t="str">
            <v>MOUNTING KIT FOR C2PS</v>
          </cell>
          <cell r="I1792" t="str">
            <v>Wall-Mount Bracket Kit for Control 2P.  Includes Two Wall Mounts, Not Recommended For Mobile Applications.</v>
          </cell>
          <cell r="J1792">
            <v>37</v>
          </cell>
          <cell r="K1792">
            <v>31</v>
          </cell>
          <cell r="L1792">
            <v>23.45</v>
          </cell>
          <cell r="P1792">
            <v>50036903554</v>
          </cell>
          <cell r="R1792">
            <v>0.75</v>
          </cell>
          <cell r="S1792">
            <v>8.25</v>
          </cell>
          <cell r="T1792">
            <v>2.75</v>
          </cell>
          <cell r="U1792">
            <v>3.25</v>
          </cell>
          <cell r="V1792" t="str">
            <v>CN</v>
          </cell>
          <cell r="W1792" t="str">
            <v>Non Compliant</v>
          </cell>
          <cell r="X1792" t="str">
            <v>http://www.jblpro.com/www/products/recording-broadcast/control-5/control-5#.VkxQ5IRqBJo</v>
          </cell>
          <cell r="Y1792">
            <v>878</v>
          </cell>
        </row>
        <row r="1793">
          <cell r="A1793" t="str">
            <v>WK-4S</v>
          </cell>
          <cell r="B1793" t="str">
            <v>JBL</v>
          </cell>
          <cell r="C1793" t="str">
            <v>CASTER SET OF 4 SWIVEL CASTERS</v>
          </cell>
          <cell r="D1793" t="str">
            <v>WK-4S</v>
          </cell>
          <cell r="E1793" t="str">
            <v>JBL018</v>
          </cell>
          <cell r="H1793" t="str">
            <v>CASTER SET OF 4 SWIVEL CASTERS</v>
          </cell>
          <cell r="I1793" t="str">
            <v>CASTER SET OF 4 SWIVEL CASTERS</v>
          </cell>
          <cell r="J1793">
            <v>131.25</v>
          </cell>
          <cell r="K1793">
            <v>105</v>
          </cell>
          <cell r="L1793">
            <v>68.5</v>
          </cell>
          <cell r="O1793">
            <v>1</v>
          </cell>
          <cell r="P1793">
            <v>691991003868</v>
          </cell>
          <cell r="R1793">
            <v>7.35</v>
          </cell>
          <cell r="S1793">
            <v>8</v>
          </cell>
          <cell r="T1793">
            <v>10</v>
          </cell>
          <cell r="U1793">
            <v>14</v>
          </cell>
          <cell r="V1793" t="str">
            <v>CN</v>
          </cell>
          <cell r="W1793" t="str">
            <v>Non Compliant</v>
          </cell>
          <cell r="Y1793">
            <v>879</v>
          </cell>
        </row>
        <row r="1794">
          <cell r="A1794" t="str">
            <v>NPATCH BLK</v>
          </cell>
          <cell r="B1794" t="str">
            <v>JBL</v>
          </cell>
          <cell r="C1794" t="str">
            <v>STUDIO ACCESSORIES</v>
          </cell>
          <cell r="D1794" t="str">
            <v>NPATCH BLK</v>
          </cell>
          <cell r="G1794" t="str">
            <v>Limited Quantity</v>
          </cell>
          <cell r="H1794" t="str">
            <v>Compact Passive Volume Controller</v>
          </cell>
          <cell r="I1794" t="str">
            <v>Compact 2 channel analog passive volume control with Rotary volume attenuation control, Mute button;  two TRS/XLR combo inputs (balanced and unbalanced); two TRS outputs (balanced and unbalanced); one Mini jack I/O. Metal enclosure. Passive design - no power required. Dimensions W x D x H:   5.1 in x  3.75 in. 2.0 in  (130 mm x 95 mm x 51 mm) ; Weight: 0.8 lbs (.34 kg)</v>
          </cell>
          <cell r="J1794">
            <v>95</v>
          </cell>
          <cell r="K1794">
            <v>95</v>
          </cell>
          <cell r="L1794">
            <v>70.66</v>
          </cell>
          <cell r="P1794">
            <v>691991003837</v>
          </cell>
          <cell r="R1794">
            <v>0.5</v>
          </cell>
          <cell r="S1794">
            <v>3</v>
          </cell>
          <cell r="T1794">
            <v>5.5</v>
          </cell>
          <cell r="U1794">
            <v>3.5</v>
          </cell>
          <cell r="V1794" t="str">
            <v>CN</v>
          </cell>
          <cell r="W1794" t="str">
            <v>Non Compliant</v>
          </cell>
          <cell r="X1794" t="str">
            <v>http://www.jblpro.com/www/products/recording-broadcast/monitor-controllers/m-patch-2</v>
          </cell>
          <cell r="Y1794">
            <v>880</v>
          </cell>
        </row>
        <row r="1795">
          <cell r="A1795" t="str">
            <v>IVX-97745012</v>
          </cell>
          <cell r="B1795" t="str">
            <v>JBL</v>
          </cell>
          <cell r="C1795" t="str">
            <v>Intellivox 430 Series</v>
          </cell>
          <cell r="D1795" t="str">
            <v>IVX-97745012</v>
          </cell>
          <cell r="E1795" t="str">
            <v>JBL053</v>
          </cell>
          <cell r="F1795" t="str">
            <v>YES</v>
          </cell>
          <cell r="H1795" t="str">
            <v>Dummy Enclosure. Intellivox 430 series</v>
          </cell>
          <cell r="I1795" t="str">
            <v>Dummy Enclosure. Intellivox 430 series.  Made to Order Call for availability</v>
          </cell>
          <cell r="J1795">
            <v>6419</v>
          </cell>
          <cell r="K1795">
            <v>6419</v>
          </cell>
          <cell r="L1795">
            <v>3840.87</v>
          </cell>
          <cell r="V1795" t="str">
            <v>CN</v>
          </cell>
          <cell r="Y1795">
            <v>881</v>
          </cell>
        </row>
        <row r="1796">
          <cell r="A1796" t="str">
            <v>CONTROL SB-210</v>
          </cell>
          <cell r="B1796" t="str">
            <v>JBL</v>
          </cell>
          <cell r="C1796" t="str">
            <v>Ceiling Speaker</v>
          </cell>
          <cell r="D1796" t="str">
            <v>CONTROL SB-210</v>
          </cell>
          <cell r="G1796" t="str">
            <v>Limited Quantity</v>
          </cell>
          <cell r="H1796" t="str">
            <v>Control sb-210</v>
          </cell>
          <cell r="I1796" t="str">
            <v>Control sb-210</v>
          </cell>
          <cell r="J1796">
            <v>900</v>
          </cell>
          <cell r="K1796">
            <v>900</v>
          </cell>
          <cell r="L1796">
            <v>668.04</v>
          </cell>
          <cell r="P1796">
            <v>50036903431</v>
          </cell>
          <cell r="V1796" t="str">
            <v>CN</v>
          </cell>
          <cell r="Y1796">
            <v>882</v>
          </cell>
        </row>
        <row r="1797">
          <cell r="A1797" t="str">
            <v>IVX-97665012</v>
          </cell>
          <cell r="B1797" t="str">
            <v>JBL</v>
          </cell>
          <cell r="C1797" t="str">
            <v>Intellivox 280 &amp; 280H Series Accessories</v>
          </cell>
          <cell r="D1797" t="str">
            <v>IVX-97665012</v>
          </cell>
          <cell r="E1797" t="str">
            <v>JBL053</v>
          </cell>
          <cell r="F1797" t="str">
            <v>YES</v>
          </cell>
          <cell r="H1797" t="str">
            <v>Dummy Enclosure. Intellivox 280 series</v>
          </cell>
          <cell r="I1797" t="str">
            <v>Dummy Enclosure. Intellivox 280 series.  Made to Order Call for availability</v>
          </cell>
          <cell r="J1797">
            <v>3695</v>
          </cell>
          <cell r="K1797">
            <v>3695</v>
          </cell>
          <cell r="L1797">
            <v>2216.1480000000001</v>
          </cell>
          <cell r="V1797" t="str">
            <v>CN</v>
          </cell>
          <cell r="Y1797">
            <v>883</v>
          </cell>
        </row>
        <row r="1798">
          <cell r="A1798" t="str">
            <v>JBL Commercial Electronics</v>
          </cell>
          <cell r="B1798" t="str">
            <v>JBL Commercial</v>
          </cell>
          <cell r="Y1798">
            <v>1789</v>
          </cell>
        </row>
        <row r="1799">
          <cell r="A1799" t="str">
            <v>AMPLIFIERS</v>
          </cell>
          <cell r="B1799" t="str">
            <v>JBL Commercial</v>
          </cell>
          <cell r="Y1799">
            <v>1790</v>
          </cell>
        </row>
        <row r="1800">
          <cell r="A1800" t="str">
            <v>CONTROLLERS - WALLPLATES</v>
          </cell>
          <cell r="B1800" t="str">
            <v>JBL Commercial</v>
          </cell>
          <cell r="Y1800">
            <v>1791</v>
          </cell>
        </row>
        <row r="1801">
          <cell r="A1801" t="str">
            <v>JBLCSR2SVBLKV</v>
          </cell>
          <cell r="B1801" t="str">
            <v>JBL Commercial</v>
          </cell>
          <cell r="C1801" t="str">
            <v>COMMERCIAL WALL CONTROLLERS</v>
          </cell>
          <cell r="D1801" t="str">
            <v>CSR-2SV-BLK</v>
          </cell>
          <cell r="E1801" t="str">
            <v>JBL046</v>
          </cell>
          <cell r="H1801" t="str">
            <v>CSR-2SV-BLK</v>
          </cell>
          <cell r="I1801" t="str">
            <v>Wall Controller with 2-Position Source Selector and Volume Control; US Version (Black) For use with CSM-21, CSM-32</v>
          </cell>
          <cell r="J1801">
            <v>100</v>
          </cell>
          <cell r="K1801">
            <v>100</v>
          </cell>
          <cell r="L1801">
            <v>65.510000000000005</v>
          </cell>
          <cell r="P1801">
            <v>691991401404</v>
          </cell>
          <cell r="R1801">
            <v>0.5</v>
          </cell>
          <cell r="S1801">
            <v>7</v>
          </cell>
          <cell r="T1801">
            <v>5.5</v>
          </cell>
          <cell r="U1801">
            <v>3.5</v>
          </cell>
          <cell r="V1801" t="str">
            <v>CN</v>
          </cell>
          <cell r="W1801" t="str">
            <v>Non Compliant</v>
          </cell>
          <cell r="Y1801">
            <v>1792</v>
          </cell>
        </row>
        <row r="1802">
          <cell r="A1802" t="str">
            <v>JBLCSR2SVWHTV</v>
          </cell>
          <cell r="B1802" t="str">
            <v>JBL Commercial</v>
          </cell>
          <cell r="C1802" t="str">
            <v>COMMERCIAL WALL CONTROLLERS</v>
          </cell>
          <cell r="D1802" t="str">
            <v>CSR-2SV-WHT</v>
          </cell>
          <cell r="E1802" t="str">
            <v>JBL017</v>
          </cell>
          <cell r="H1802" t="str">
            <v>CSR-2SV-WHT</v>
          </cell>
          <cell r="I1802" t="str">
            <v>Wall Controller with 2-Position Source Selector and Volume Control; US Version (White) For use with CSM-21, CSM-32</v>
          </cell>
          <cell r="J1802">
            <v>100</v>
          </cell>
          <cell r="K1802">
            <v>100</v>
          </cell>
          <cell r="L1802">
            <v>66.47</v>
          </cell>
          <cell r="P1802">
            <v>691991013645</v>
          </cell>
          <cell r="R1802">
            <v>0.1</v>
          </cell>
          <cell r="S1802">
            <v>7</v>
          </cell>
          <cell r="T1802">
            <v>3.5</v>
          </cell>
          <cell r="U1802">
            <v>5.5</v>
          </cell>
          <cell r="V1802" t="str">
            <v>CN</v>
          </cell>
          <cell r="W1802" t="str">
            <v>Non Compliant</v>
          </cell>
          <cell r="Y1802">
            <v>1793</v>
          </cell>
        </row>
        <row r="1803">
          <cell r="A1803" t="str">
            <v>JBLCSR3SVBLKV</v>
          </cell>
          <cell r="B1803" t="str">
            <v>JBL Commercial</v>
          </cell>
          <cell r="C1803" t="str">
            <v>COMMERCIAL WALL CONTROLLERS</v>
          </cell>
          <cell r="D1803" t="str">
            <v>CSR-3SV-BLK</v>
          </cell>
          <cell r="E1803" t="str">
            <v>JBL017</v>
          </cell>
          <cell r="H1803" t="str">
            <v>CSR-3SV-BLK</v>
          </cell>
          <cell r="I1803" t="str">
            <v>Controller with 3-Position Source Selector and Volume Control; US Version (Black) For use with CSM-32</v>
          </cell>
          <cell r="J1803">
            <v>120</v>
          </cell>
          <cell r="K1803">
            <v>100</v>
          </cell>
          <cell r="L1803">
            <v>66.47</v>
          </cell>
          <cell r="P1803">
            <v>691991401411</v>
          </cell>
          <cell r="R1803">
            <v>0.5</v>
          </cell>
          <cell r="S1803">
            <v>7</v>
          </cell>
          <cell r="T1803">
            <v>5.5</v>
          </cell>
          <cell r="U1803">
            <v>3.5</v>
          </cell>
          <cell r="V1803" t="str">
            <v>CN</v>
          </cell>
          <cell r="W1803" t="str">
            <v>Non Compliant</v>
          </cell>
          <cell r="Y1803">
            <v>1794</v>
          </cell>
        </row>
        <row r="1804">
          <cell r="A1804" t="str">
            <v>JBLCSR3SVWHTV</v>
          </cell>
          <cell r="B1804" t="str">
            <v>JBL Commercial</v>
          </cell>
          <cell r="C1804" t="str">
            <v>COMMERCIAL WALL CONTROLLERS</v>
          </cell>
          <cell r="D1804" t="str">
            <v>CSR-3SV-WHT</v>
          </cell>
          <cell r="E1804" t="str">
            <v>JBL017</v>
          </cell>
          <cell r="H1804" t="str">
            <v>CSR-3SV-WHT</v>
          </cell>
          <cell r="I1804" t="str">
            <v>Wall Controller with 3-Position Source Selector and Volume Control; US Version (White)  For use with CSM-32</v>
          </cell>
          <cell r="J1804">
            <v>105</v>
          </cell>
          <cell r="K1804">
            <v>105</v>
          </cell>
          <cell r="L1804">
            <v>68.47</v>
          </cell>
          <cell r="P1804">
            <v>691991401381</v>
          </cell>
          <cell r="R1804">
            <v>0.2</v>
          </cell>
          <cell r="S1804">
            <v>7</v>
          </cell>
          <cell r="T1804">
            <v>3</v>
          </cell>
          <cell r="U1804">
            <v>5</v>
          </cell>
          <cell r="V1804" t="str">
            <v>CN</v>
          </cell>
          <cell r="W1804" t="str">
            <v>Non Compliant</v>
          </cell>
          <cell r="Y1804">
            <v>1795</v>
          </cell>
        </row>
        <row r="1805">
          <cell r="A1805" t="str">
            <v>JBLCSRVBLKV</v>
          </cell>
          <cell r="B1805" t="str">
            <v>JBL Commercial</v>
          </cell>
          <cell r="C1805" t="str">
            <v>COMMERCIAL WALL CONTROLLERS</v>
          </cell>
          <cell r="D1805" t="str">
            <v>CSR-V-BLK</v>
          </cell>
          <cell r="E1805" t="str">
            <v>JBL017</v>
          </cell>
          <cell r="H1805" t="str">
            <v>CSR-V-BLK</v>
          </cell>
          <cell r="I1805" t="str">
            <v>Wall Controller with Volume Control; US Version (Black)  For use with CSM-21, CSM-32, All CSMA</v>
          </cell>
          <cell r="J1805">
            <v>95</v>
          </cell>
          <cell r="K1805">
            <v>95</v>
          </cell>
          <cell r="L1805">
            <v>65.69</v>
          </cell>
          <cell r="P1805">
            <v>691991401398</v>
          </cell>
          <cell r="R1805">
            <v>0.5</v>
          </cell>
          <cell r="S1805">
            <v>7</v>
          </cell>
          <cell r="T1805">
            <v>5.5</v>
          </cell>
          <cell r="U1805">
            <v>3.5</v>
          </cell>
          <cell r="V1805" t="str">
            <v>CN</v>
          </cell>
          <cell r="W1805" t="str">
            <v>Non Compliant</v>
          </cell>
          <cell r="Y1805">
            <v>1796</v>
          </cell>
        </row>
        <row r="1806">
          <cell r="A1806" t="str">
            <v>JBLCSRVWHTV</v>
          </cell>
          <cell r="B1806" t="str">
            <v>JBL Commercial</v>
          </cell>
          <cell r="C1806" t="str">
            <v>COMMERCIAL WALL CONTROLLERS</v>
          </cell>
          <cell r="D1806" t="str">
            <v>CSR-V-WHT</v>
          </cell>
          <cell r="E1806" t="str">
            <v>JBL017</v>
          </cell>
          <cell r="H1806" t="str">
            <v>CSR-V-WHT</v>
          </cell>
          <cell r="I1806" t="str">
            <v>Wall Controller with Volume Control; US Version (White)  For use with CSM-21, CSM-32, All CSMA</v>
          </cell>
          <cell r="J1806">
            <v>95</v>
          </cell>
          <cell r="K1806">
            <v>95</v>
          </cell>
          <cell r="L1806">
            <v>65.02</v>
          </cell>
          <cell r="P1806">
            <v>691991401367</v>
          </cell>
          <cell r="R1806">
            <v>0.5</v>
          </cell>
          <cell r="S1806">
            <v>7</v>
          </cell>
          <cell r="T1806">
            <v>5.5</v>
          </cell>
          <cell r="U1806">
            <v>3.5</v>
          </cell>
          <cell r="V1806" t="str">
            <v>CN</v>
          </cell>
          <cell r="W1806" t="str">
            <v>Non Compliant</v>
          </cell>
          <cell r="Y1806">
            <v>1797</v>
          </cell>
        </row>
        <row r="1807">
          <cell r="A1807" t="str">
            <v>CSS COMMERCIAL CEILING:
CSS Commercial Solutions Ceiling Speakers</v>
          </cell>
          <cell r="B1807" t="str">
            <v>JBL Commercial</v>
          </cell>
          <cell r="Y1807">
            <v>1798</v>
          </cell>
        </row>
        <row r="1808">
          <cell r="A1808" t="str">
            <v>CSS8004</v>
          </cell>
          <cell r="B1808" t="str">
            <v>JBL Commercial</v>
          </cell>
          <cell r="C1808" t="str">
            <v>Ceiling Spkr</v>
          </cell>
          <cell r="D1808" t="str">
            <v>CSS8004</v>
          </cell>
          <cell r="E1808" t="str">
            <v>JBL017</v>
          </cell>
          <cell r="H1808" t="str">
            <v>4" CEILING SPK, 5W</v>
          </cell>
          <cell r="I1808" t="str">
            <v>CSS8004 - 4" Commercial Series Ceiling Speaker, 15W Cont. Pink Noise power handling (100hr) driver, 90dB Sensitivity, 5W 100V/70V/25V multi-tap transformer (no low-Z setting), 175° Coverage, pre-assembled with driver/metal grille/transformer, compatible with CSS-BB4x6 backcan and CSS-TR4/8x12 tile rails (Priced as each; sold in carton of 6 pcs)</v>
          </cell>
          <cell r="J1808">
            <v>35</v>
          </cell>
          <cell r="K1808">
            <v>35</v>
          </cell>
          <cell r="L1808">
            <v>19.96</v>
          </cell>
          <cell r="P1808">
            <v>50036903912</v>
          </cell>
          <cell r="R1808">
            <v>2.5</v>
          </cell>
          <cell r="S1808">
            <v>5</v>
          </cell>
          <cell r="T1808">
            <v>9</v>
          </cell>
          <cell r="U1808">
            <v>10</v>
          </cell>
          <cell r="V1808" t="str">
            <v>CN</v>
          </cell>
          <cell r="W1808" t="str">
            <v>Non Compliant</v>
          </cell>
          <cell r="X1808" t="str">
            <v xml:space="preserve">http://www.jblpro.com/www/products/installed-sound/commercial-series/css8004 </v>
          </cell>
          <cell r="Y1808">
            <v>1799</v>
          </cell>
        </row>
        <row r="1809">
          <cell r="A1809" t="str">
            <v>CSS8008</v>
          </cell>
          <cell r="B1809" t="str">
            <v>JBL Commercial</v>
          </cell>
          <cell r="C1809" t="str">
            <v>Ceiling Spkr</v>
          </cell>
          <cell r="D1809" t="str">
            <v>CSS8008</v>
          </cell>
          <cell r="E1809" t="str">
            <v>JBL017</v>
          </cell>
          <cell r="H1809" t="str">
            <v xml:space="preserve"> 8" CEILING SPK, 5W</v>
          </cell>
          <cell r="I1809" t="str">
            <v>CSS8008 - 8" Commercial Series Ceiling Speaker, 15W Cont. Pink Noise power handling (100hr) driver, 96dB Sensitivity, 5W 100V/70V/25V multi-tap transformer (no low-Z setting), 120° coverage, pre-assembled with driver/metal grille/transformer, compatible with CSS-BB8x6 backcan and CSS-TR4/8x12 tile rails (Priced as each; sold in carton of 6pcs)</v>
          </cell>
          <cell r="J1809">
            <v>45</v>
          </cell>
          <cell r="K1809">
            <v>45</v>
          </cell>
          <cell r="L1809">
            <v>25.58</v>
          </cell>
          <cell r="P1809">
            <v>50036903929</v>
          </cell>
          <cell r="R1809">
            <v>4.25</v>
          </cell>
          <cell r="S1809">
            <v>15</v>
          </cell>
          <cell r="T1809">
            <v>15</v>
          </cell>
          <cell r="U1809">
            <v>4</v>
          </cell>
          <cell r="V1809" t="str">
            <v>CN</v>
          </cell>
          <cell r="W1809" t="str">
            <v>Non Compliant</v>
          </cell>
          <cell r="X1809" t="str">
            <v xml:space="preserve">http://www.jblpro.com/www/products/installed-sound/commercial-series/css8008 </v>
          </cell>
          <cell r="Y1809">
            <v>1800</v>
          </cell>
        </row>
        <row r="1810">
          <cell r="A1810" t="str">
            <v>CSS8018</v>
          </cell>
          <cell r="B1810" t="str">
            <v>JBL Commercial</v>
          </cell>
          <cell r="C1810" t="str">
            <v>Ceiling Spkr</v>
          </cell>
          <cell r="D1810" t="str">
            <v>CSS8018</v>
          </cell>
          <cell r="E1810" t="str">
            <v>JBL017</v>
          </cell>
          <cell r="H1810" t="str">
            <v>8" CEILING SPK, 10W</v>
          </cell>
          <cell r="I1810" t="str">
            <v>CSS8018 - 8" Commercial Series Ceiling Speaker, 20W Cont. Pink Noise power handling (100hr) driver, 97dB Sensitivity, 10W 100V/70V/25V multi-tap transformer (no low-Z setting), 110° coverage, pre-assembled with driver/metal grille/transformer, compatible with CSS-BB8x6 backcan and CSS-TR4/8x12 tile rails (Priced as each; sold in carton of 6 pcs)</v>
          </cell>
          <cell r="J1810">
            <v>70</v>
          </cell>
          <cell r="K1810">
            <v>70</v>
          </cell>
          <cell r="L1810">
            <v>33.42</v>
          </cell>
          <cell r="P1810">
            <v>50036903936</v>
          </cell>
          <cell r="R1810">
            <v>8</v>
          </cell>
          <cell r="S1810">
            <v>16</v>
          </cell>
          <cell r="T1810">
            <v>14</v>
          </cell>
          <cell r="U1810">
            <v>5</v>
          </cell>
          <cell r="V1810" t="str">
            <v>CN</v>
          </cell>
          <cell r="W1810" t="str">
            <v>Non Compliant</v>
          </cell>
          <cell r="X1810" t="str">
            <v xml:space="preserve">http://www.jblpro.com/www/products/installed-sound/commercial-series/css8018 </v>
          </cell>
          <cell r="Y1810">
            <v>1801</v>
          </cell>
        </row>
        <row r="1811">
          <cell r="A1811" t="str">
            <v>ACCESSORIES</v>
          </cell>
          <cell r="B1811" t="str">
            <v>JBL Commercial</v>
          </cell>
          <cell r="Y1811">
            <v>1802</v>
          </cell>
        </row>
        <row r="1812">
          <cell r="A1812" t="str">
            <v>CSS-BB4X6</v>
          </cell>
          <cell r="B1812" t="str">
            <v>JBL Commercial</v>
          </cell>
          <cell r="C1812" t="str">
            <v>Accessory</v>
          </cell>
          <cell r="D1812" t="str">
            <v>CSS-BB4X6</v>
          </cell>
          <cell r="E1812" t="str">
            <v>JBL017</v>
          </cell>
          <cell r="H1812" t="str">
            <v>4" BACKCAN FOR CSS8004</v>
          </cell>
          <cell r="I1812" t="str">
            <v>CSS-BB4x6 - 4" Backcans for CSS8004, 3.5" (89mm) deep x 8.4" (214mm) Diameter, zinc-plated, powder-coated steel, 5 knockouts (Priced and sold as a pack of 6 pcs)</v>
          </cell>
          <cell r="J1812">
            <v>95</v>
          </cell>
          <cell r="K1812">
            <v>95</v>
          </cell>
          <cell r="L1812">
            <v>55.52</v>
          </cell>
          <cell r="P1812">
            <v>691991300059</v>
          </cell>
          <cell r="R1812">
            <v>6</v>
          </cell>
          <cell r="S1812">
            <v>8</v>
          </cell>
          <cell r="T1812">
            <v>8</v>
          </cell>
          <cell r="U1812">
            <v>5</v>
          </cell>
          <cell r="V1812" t="str">
            <v>CN</v>
          </cell>
          <cell r="W1812" t="str">
            <v>Non Compliant</v>
          </cell>
          <cell r="X1812" t="str">
            <v xml:space="preserve">http://www.jblpro.com/www/products/installed-sound/commercial-series/css-bb4x6 </v>
          </cell>
          <cell r="Y1812">
            <v>1803</v>
          </cell>
        </row>
        <row r="1813">
          <cell r="A1813" t="str">
            <v>CSS-BB8X6</v>
          </cell>
          <cell r="B1813" t="str">
            <v>JBL Commercial</v>
          </cell>
          <cell r="C1813" t="str">
            <v>Accessory</v>
          </cell>
          <cell r="D1813" t="str">
            <v>CSS-BB8X6</v>
          </cell>
          <cell r="E1813" t="str">
            <v>JBL017</v>
          </cell>
          <cell r="H1813" t="str">
            <v>8" BACKCAN FOR CSS8008, CSS8018</v>
          </cell>
          <cell r="I1813" t="str">
            <v>CSS-BB8x6 - 8" Backcans for CSS8008 or CSS8018, 4.3" (108mm) deep x 13.2" (334mm) Diameter, zinc-plated, powder-coated steel, 5 knockouts (Priced and sold as a pack of 6 pcs)</v>
          </cell>
          <cell r="J1813">
            <v>165</v>
          </cell>
          <cell r="K1813">
            <v>165</v>
          </cell>
          <cell r="L1813">
            <v>96.4</v>
          </cell>
          <cell r="P1813">
            <v>50036905350</v>
          </cell>
          <cell r="R1813">
            <v>13</v>
          </cell>
          <cell r="S1813">
            <v>14</v>
          </cell>
          <cell r="T1813">
            <v>15</v>
          </cell>
          <cell r="U1813">
            <v>9</v>
          </cell>
          <cell r="V1813" t="str">
            <v>CN</v>
          </cell>
          <cell r="W1813" t="str">
            <v>Non Compliant</v>
          </cell>
          <cell r="X1813" t="str">
            <v xml:space="preserve">http://www.jblpro.com/www/products/installed-sound/commercial-series/css-bb8x6 </v>
          </cell>
          <cell r="Y1813">
            <v>1804</v>
          </cell>
        </row>
        <row r="1814">
          <cell r="A1814" t="str">
            <v>CSS-TR4/8x12</v>
          </cell>
          <cell r="B1814" t="str">
            <v>JBL Commercial</v>
          </cell>
          <cell r="C1814" t="str">
            <v>Accessory</v>
          </cell>
          <cell r="D1814" t="str">
            <v>CSS-TR4/8x12</v>
          </cell>
          <cell r="E1814" t="str">
            <v>JBL017</v>
          </cell>
          <cell r="H1814" t="str">
            <v>TILE RAILS FOR CSS-BB4, CSS-BB8 BACKCANS</v>
          </cell>
          <cell r="I1814" t="str">
            <v>CSS-TR4/8x12 - Tile Rails for CSS-BB4 and CSS-BB8 Backcans, for 24" and 600 mm tiles, punched/formed steel, zinc-plated (Priced and sold as a pack of 12 pcs)</v>
          </cell>
          <cell r="J1814">
            <v>65</v>
          </cell>
          <cell r="K1814">
            <v>65</v>
          </cell>
          <cell r="L1814">
            <v>32.729999999999997</v>
          </cell>
          <cell r="P1814">
            <v>50036904933</v>
          </cell>
          <cell r="R1814">
            <v>6.25</v>
          </cell>
          <cell r="S1814">
            <v>26</v>
          </cell>
          <cell r="T1814">
            <v>3</v>
          </cell>
          <cell r="U1814">
            <v>11</v>
          </cell>
          <cell r="V1814" t="str">
            <v>CN</v>
          </cell>
          <cell r="Y1814">
            <v>1805</v>
          </cell>
        </row>
        <row r="1815">
          <cell r="A1815" t="str">
            <v>COMMERCIAL CEILING:
LCT Lay-In Ceiling Series</v>
          </cell>
          <cell r="B1815" t="str">
            <v>JBL Commercial</v>
          </cell>
          <cell r="Y1815">
            <v>1806</v>
          </cell>
        </row>
        <row r="1816">
          <cell r="A1816" t="str">
            <v>LCT 81C/T</v>
          </cell>
          <cell r="B1816" t="str">
            <v>JBL Commercial</v>
          </cell>
          <cell r="C1816" t="str">
            <v>Ceiling Spkr</v>
          </cell>
          <cell r="D1816" t="str">
            <v>LCT 81C/T</v>
          </cell>
          <cell r="E1816" t="str">
            <v>DSI</v>
          </cell>
          <cell r="H1816" t="str">
            <v>2'x2' LAY-IN CEILING TILE SPKR, 8" DRIVER (US SIZING ONLY)</v>
          </cell>
          <cell r="I1816" t="str">
            <v>LCT 81C/T - Lay-in Full-range Ceiling Tile Speaker for 2 Ft x 2 Ft US-style suspended grid ceilings, 8" (200mm) dual-cone driver, 20W Pink Noise (40W Program) low-Z power handling (100hr), 100° Coverage.  Very low-profile at 4.1" (103 mm) deep, 100Hz - 16kHz frequency range, 10W 70V/100V multi-tap transformer with 8Ω direct rotary tap-selector switch.  Very high 96dB Sensitivity, 108dB (114 dB peak) max SPL, high speech intelligibility, UL1480 and UL2043, white full-face grille. NOT for 600 x 600mm metric grids [use LCT 81C/T M] (Priced as individual units; sold and shipped only in unit pairs)</v>
          </cell>
          <cell r="J1816">
            <v>155</v>
          </cell>
          <cell r="K1816">
            <v>155</v>
          </cell>
          <cell r="L1816">
            <v>114.84</v>
          </cell>
          <cell r="O1816">
            <v>2</v>
          </cell>
          <cell r="P1816">
            <v>691991007446</v>
          </cell>
          <cell r="R1816">
            <v>18.3</v>
          </cell>
          <cell r="S1816">
            <v>27.5</v>
          </cell>
          <cell r="T1816">
            <v>12</v>
          </cell>
          <cell r="U1816">
            <v>27</v>
          </cell>
          <cell r="V1816" t="str">
            <v>CN</v>
          </cell>
          <cell r="W1816" t="str">
            <v>Non Compliant</v>
          </cell>
          <cell r="X1816" t="str">
            <v>https://jblpro.com/en/products/lct-81c-t</v>
          </cell>
          <cell r="Y1816">
            <v>1807</v>
          </cell>
        </row>
        <row r="1817">
          <cell r="A1817" t="str">
            <v>CSS COMMERCIAL SURFACE:
CSS Commercial Solutions Surface Speakers</v>
          </cell>
          <cell r="B1817" t="str">
            <v>JBL Commercial</v>
          </cell>
          <cell r="R1817" t="str">
            <v>TBD</v>
          </cell>
          <cell r="V1817" t="str">
            <v>CN</v>
          </cell>
          <cell r="W1817" t="str">
            <v>Non Compliant</v>
          </cell>
          <cell r="X1817" t="str">
            <v xml:space="preserve">http://www.jblpro.com/www/products/installed-sound/commercial-series/css-1s-t </v>
          </cell>
          <cell r="Y1817">
            <v>1808</v>
          </cell>
        </row>
        <row r="1818">
          <cell r="A1818" t="str">
            <v>CSS-1S/T</v>
          </cell>
          <cell r="B1818" t="str">
            <v>JBL Commercial</v>
          </cell>
          <cell r="C1818" t="str">
            <v>Surface-Mount Speaker</v>
          </cell>
          <cell r="D1818" t="str">
            <v>2-way Surface-Mount Speaker with 8-ohm..</v>
          </cell>
          <cell r="E1818" t="str">
            <v>BSSLONDON</v>
          </cell>
          <cell r="H1818" t="str">
            <v>5.25" 2-WAY SURFACE-MOUNT SPK W TRANSFORMER</v>
          </cell>
          <cell r="I1818" t="str">
            <v>CSS-1S/T - Compact 2-Way 100V/70V/8Ω Surface-Mount Loudspeaker with 5.25" (135mm) LF and 0.75" (19mm) Polycarbonate Dome Tweeter, 60W Cont. Pink Noise Power Capacity (100hr), 85Hz - 18kHz Frequency Range, 10W 70V/100V multi-tap Transformer with 8Ω direct, Includes Wall-Mounting Bracket,  (Priced as each: sold in pairs)</v>
          </cell>
          <cell r="J1818">
            <v>155</v>
          </cell>
          <cell r="K1818">
            <v>155</v>
          </cell>
          <cell r="L1818">
            <v>117.3</v>
          </cell>
          <cell r="O1818">
            <v>2</v>
          </cell>
          <cell r="P1818">
            <v>50036904698</v>
          </cell>
          <cell r="R1818">
            <v>6.1</v>
          </cell>
          <cell r="S1818">
            <v>28</v>
          </cell>
          <cell r="T1818">
            <v>15</v>
          </cell>
          <cell r="U1818">
            <v>15</v>
          </cell>
          <cell r="V1818" t="str">
            <v>CN</v>
          </cell>
          <cell r="W1818" t="str">
            <v>Non Compliant</v>
          </cell>
          <cell r="Y1818">
            <v>1809</v>
          </cell>
        </row>
        <row r="1819">
          <cell r="A1819" t="str">
            <v>PAGING HORNS</v>
          </cell>
          <cell r="B1819" t="str">
            <v>JBL Commercial</v>
          </cell>
          <cell r="R1819">
            <v>1</v>
          </cell>
          <cell r="V1819" t="str">
            <v>CN</v>
          </cell>
          <cell r="W1819" t="str">
            <v>Non Compliant</v>
          </cell>
          <cell r="X1819" t="str">
            <v xml:space="preserve">http://www.jblpro.com/www/products/installed-sound/commercial-series/css-h15 </v>
          </cell>
          <cell r="Y1819">
            <v>1810</v>
          </cell>
        </row>
        <row r="1820">
          <cell r="A1820" t="str">
            <v>CSS-H15</v>
          </cell>
          <cell r="B1820" t="str">
            <v>JBL Commercial</v>
          </cell>
          <cell r="C1820" t="str">
            <v>Paging Horn Speaker</v>
          </cell>
          <cell r="D1820" t="str">
            <v>15 Watt Paging Horn (6 in masterpack)</v>
          </cell>
          <cell r="E1820" t="str">
            <v>JBL017</v>
          </cell>
          <cell r="H1820" t="str">
            <v>15W PAGING HORN W TRANSFORMER</v>
          </cell>
          <cell r="I1820" t="str">
            <v>CSS-H15 - 15 Watt Paging Horn with Excellent voice range clarity for announcement and paging, 1.3" (33mm) Phenolic Diaphragm, 15W Cont. Pink Noise (60W Peak) Power Capacity (100hr), 400Hz - 7.5kHz Frequency Range, 15W 70V/100V multi-tap Transformer with 8Ω direct, 70° Horizontal by 90° Vertical Coverage, IP-65 Rated, Built-in high-pass filter for Reliability, Includes Stainless steel Wall-Mounting Bracket, White (RAL9016) (priced and sold as each) International Masterpack is 6Pcs</v>
          </cell>
          <cell r="J1820">
            <v>125</v>
          </cell>
          <cell r="K1820">
            <v>125</v>
          </cell>
          <cell r="L1820">
            <v>88.61</v>
          </cell>
          <cell r="P1820">
            <v>50036904704</v>
          </cell>
          <cell r="R1820">
            <v>1</v>
          </cell>
          <cell r="S1820">
            <v>10</v>
          </cell>
          <cell r="T1820">
            <v>7.5</v>
          </cell>
          <cell r="U1820">
            <v>9.25</v>
          </cell>
          <cell r="V1820" t="str">
            <v>CN</v>
          </cell>
          <cell r="W1820" t="str">
            <v>Non Compliant</v>
          </cell>
          <cell r="X1820" t="str">
            <v xml:space="preserve">http://www.jblpro.com/www/products/installed-sound/commercial-series/css-h30 </v>
          </cell>
          <cell r="Y1820">
            <v>1811</v>
          </cell>
        </row>
        <row r="1821">
          <cell r="A1821" t="str">
            <v>CSS-H30</v>
          </cell>
          <cell r="B1821" t="str">
            <v>JBL Commercial</v>
          </cell>
          <cell r="C1821" t="str">
            <v>Paging Horn Speaker</v>
          </cell>
          <cell r="D1821" t="str">
            <v>30 Watt Paging Horn (4 in masterpack)</v>
          </cell>
          <cell r="E1821" t="str">
            <v>JBL017</v>
          </cell>
          <cell r="H1821" t="str">
            <v>30W PAGING HORN W TRANSFORMER</v>
          </cell>
          <cell r="I1821" t="str">
            <v>CSS-H30 - 30 Watt Paging Horn with Excellent voice range clarity for announcement and paging, 1.5" (38mm) Phenolic Diaphragm, 30W Cont. Pink Noise (120W Peak) Power Capacity (100hr), 380Hz - 6kHz Frequency Range, 30W 70V/100V multi-tap Transformer with 8Ω direct, 50° Horizontal by 70° Vertical Coverage, IP-65 Rated, Built-in high-pass filter for Reliability, Includes Stainless steel Wall-Mounting Bracket, (priced and sold as each) White (RAL9016) International Masterpack is 4Pcs</v>
          </cell>
          <cell r="J1821">
            <v>165</v>
          </cell>
          <cell r="K1821">
            <v>165</v>
          </cell>
          <cell r="L1821">
            <v>121.93</v>
          </cell>
          <cell r="P1821">
            <v>50036904711</v>
          </cell>
          <cell r="R1821">
            <v>6</v>
          </cell>
          <cell r="S1821">
            <v>13</v>
          </cell>
          <cell r="T1821">
            <v>10.5</v>
          </cell>
          <cell r="U1821">
            <v>12</v>
          </cell>
          <cell r="V1821" t="str">
            <v>CN</v>
          </cell>
          <cell r="W1821" t="str">
            <v>Non Compliant</v>
          </cell>
          <cell r="Y1821">
            <v>1812</v>
          </cell>
        </row>
        <row r="1822">
          <cell r="A1822" t="str">
            <v>LEXBOB32</v>
          </cell>
          <cell r="B1822" t="str">
            <v>Lexicon</v>
          </cell>
          <cell r="C1822" t="str">
            <v>32 Channel Digital to Analog Converter</v>
          </cell>
          <cell r="D1822" t="str">
            <v>BOB-32</v>
          </cell>
          <cell r="H1822" t="str">
            <v>32 Channel Digital to Analog Converter</v>
          </cell>
          <cell r="I1822" t="str">
            <v>32 Channel Digital to Analog Converter over DB25 connectors</v>
          </cell>
          <cell r="J1822">
            <v>6322</v>
          </cell>
          <cell r="K1822">
            <v>5268</v>
          </cell>
          <cell r="L1822">
            <v>2632.0030000000002</v>
          </cell>
          <cell r="P1822">
            <v>691991002090</v>
          </cell>
          <cell r="V1822" t="str">
            <v>MY</v>
          </cell>
          <cell r="Y1822">
            <v>1813</v>
          </cell>
        </row>
        <row r="1823">
          <cell r="A1823" t="str">
            <v>LEXLXPPLUGRB-D</v>
          </cell>
          <cell r="B1823" t="str">
            <v>Lexicon</v>
          </cell>
          <cell r="C1823" t="str">
            <v>LXP Plug-ins</v>
          </cell>
          <cell r="D1823" t="str">
            <v>LXPPLUGRB</v>
          </cell>
          <cell r="E1823" t="str">
            <v>LEXI/O</v>
          </cell>
          <cell r="H1823" t="str">
            <v>LXP Plug-ins</v>
          </cell>
          <cell r="I1823" t="str">
            <v>Lexicon LXP Native Reverb Plug-in Bundle</v>
          </cell>
          <cell r="J1823">
            <v>299</v>
          </cell>
          <cell r="K1823">
            <v>299</v>
          </cell>
          <cell r="L1823">
            <v>178.92</v>
          </cell>
          <cell r="O1823">
            <v>1</v>
          </cell>
          <cell r="P1823">
            <v>691991500404</v>
          </cell>
          <cell r="R1823">
            <v>1.4</v>
          </cell>
          <cell r="S1823">
            <v>8</v>
          </cell>
          <cell r="T1823">
            <v>2.125</v>
          </cell>
          <cell r="U1823">
            <v>7</v>
          </cell>
          <cell r="V1823" t="str">
            <v>US</v>
          </cell>
          <cell r="W1823" t="str">
            <v>Compliant</v>
          </cell>
          <cell r="X1823" t="str">
            <v>http://lexiconpro.com/en-US/products/lxp-native-reverb-plug-in-bundle</v>
          </cell>
          <cell r="Y1823">
            <v>1814</v>
          </cell>
        </row>
        <row r="1824">
          <cell r="A1824" t="str">
            <v>LEXPCM92FX</v>
          </cell>
          <cell r="B1824" t="str">
            <v>Lexicon</v>
          </cell>
          <cell r="C1824" t="str">
            <v>PCM Series</v>
          </cell>
          <cell r="D1824" t="str">
            <v>PCM92</v>
          </cell>
          <cell r="H1824" t="str">
            <v>PCM Series</v>
          </cell>
          <cell r="I1824" t="str">
            <v>Stereo Reverb/Effects Processor</v>
          </cell>
          <cell r="J1824">
            <v>2990.37</v>
          </cell>
          <cell r="K1824">
            <v>2389</v>
          </cell>
          <cell r="L1824">
            <v>1794.07</v>
          </cell>
          <cell r="O1824">
            <v>2</v>
          </cell>
          <cell r="P1824">
            <v>691991500398</v>
          </cell>
          <cell r="S1824">
            <v>24.25</v>
          </cell>
          <cell r="T1824">
            <v>5</v>
          </cell>
          <cell r="U1824">
            <v>15</v>
          </cell>
          <cell r="V1824" t="str">
            <v>MX</v>
          </cell>
          <cell r="W1824" t="str">
            <v>Compliant</v>
          </cell>
          <cell r="X1824" t="str">
            <v>http://lexiconpro.com/en-US/products/pcm92</v>
          </cell>
          <cell r="Y1824">
            <v>1815</v>
          </cell>
        </row>
        <row r="1825">
          <cell r="A1825" t="str">
            <v>LEXPCM96FX</v>
          </cell>
          <cell r="B1825" t="str">
            <v>Lexicon</v>
          </cell>
          <cell r="C1825" t="str">
            <v>PCM Series</v>
          </cell>
          <cell r="D1825" t="str">
            <v>PCM96</v>
          </cell>
          <cell r="H1825" t="str">
            <v>PCM Series</v>
          </cell>
          <cell r="I1825" t="str">
            <v>Stereo Reverb/Effects Processor</v>
          </cell>
          <cell r="J1825">
            <v>5080.8</v>
          </cell>
          <cell r="K1825">
            <v>3999</v>
          </cell>
          <cell r="L1825">
            <v>2990.76</v>
          </cell>
          <cell r="O1825">
            <v>3</v>
          </cell>
          <cell r="P1825">
            <v>691991500268</v>
          </cell>
          <cell r="R1825">
            <v>12.5</v>
          </cell>
          <cell r="S1825">
            <v>15.5</v>
          </cell>
          <cell r="T1825">
            <v>24</v>
          </cell>
          <cell r="U1825">
            <v>5</v>
          </cell>
          <cell r="V1825" t="str">
            <v>MX</v>
          </cell>
          <cell r="W1825" t="str">
            <v>Compliant</v>
          </cell>
          <cell r="X1825" t="str">
            <v>http://lexiconpro.com/en-US/products/pcm96</v>
          </cell>
          <cell r="Y1825">
            <v>1816</v>
          </cell>
        </row>
        <row r="1826">
          <cell r="A1826" t="str">
            <v>LEXPCM96SUR-AFX</v>
          </cell>
          <cell r="B1826" t="str">
            <v>Lexicon</v>
          </cell>
          <cell r="C1826" t="str">
            <v>PCM Series</v>
          </cell>
          <cell r="D1826" t="str">
            <v>PCM96SUR-A</v>
          </cell>
          <cell r="E1826" t="str">
            <v>LEXPROREC</v>
          </cell>
          <cell r="H1826" t="str">
            <v>PCM Series</v>
          </cell>
          <cell r="I1826" t="str">
            <v>Multi-channel Reverb/Effects Processor - Analog &amp; Digital I/O</v>
          </cell>
          <cell r="J1826">
            <v>6646.92</v>
          </cell>
          <cell r="K1826">
            <v>5319</v>
          </cell>
          <cell r="L1826">
            <v>3988</v>
          </cell>
          <cell r="O1826">
            <v>1</v>
          </cell>
          <cell r="P1826">
            <v>691991500282</v>
          </cell>
          <cell r="R1826">
            <v>16.760000000000002</v>
          </cell>
          <cell r="S1826">
            <v>24</v>
          </cell>
          <cell r="T1826">
            <v>19</v>
          </cell>
          <cell r="U1826">
            <v>5</v>
          </cell>
          <cell r="V1826" t="str">
            <v>MX</v>
          </cell>
          <cell r="W1826" t="str">
            <v>Compliant</v>
          </cell>
          <cell r="X1826" t="str">
            <v>http://lexiconpro.com/en-US/products/pcm96-surround</v>
          </cell>
          <cell r="Y1826">
            <v>1817</v>
          </cell>
        </row>
        <row r="1827">
          <cell r="A1827" t="str">
            <v>LEXPCM96SUR-DFX</v>
          </cell>
          <cell r="B1827" t="str">
            <v>Lexicon</v>
          </cell>
          <cell r="C1827" t="str">
            <v>PCM Series</v>
          </cell>
          <cell r="D1827" t="str">
            <v>PCM96SUR-D</v>
          </cell>
          <cell r="E1827" t="str">
            <v>LEXPROREC</v>
          </cell>
          <cell r="H1827" t="str">
            <v>PCM Series</v>
          </cell>
          <cell r="I1827" t="str">
            <v>Multi-channel Reverb/Effects Processor - Digital I/O</v>
          </cell>
          <cell r="J1827">
            <v>6314.5</v>
          </cell>
          <cell r="K1827">
            <v>5059</v>
          </cell>
          <cell r="L1827">
            <v>3788.55</v>
          </cell>
          <cell r="O1827">
            <v>1</v>
          </cell>
          <cell r="P1827">
            <v>691991500299</v>
          </cell>
          <cell r="R1827">
            <v>16.079999999999998</v>
          </cell>
          <cell r="S1827">
            <v>24</v>
          </cell>
          <cell r="T1827">
            <v>19</v>
          </cell>
          <cell r="U1827">
            <v>5</v>
          </cell>
          <cell r="V1827" t="str">
            <v>MX</v>
          </cell>
          <cell r="W1827" t="str">
            <v>Compliant</v>
          </cell>
          <cell r="X1827" t="str">
            <v>http://lexiconpro.com/en-US/products/pcm96-surround-digital</v>
          </cell>
          <cell r="Y1827">
            <v>1818</v>
          </cell>
        </row>
        <row r="1828">
          <cell r="A1828" t="str">
            <v>LEXPLMPXR-D</v>
          </cell>
          <cell r="B1828" t="str">
            <v>Lexicon</v>
          </cell>
          <cell r="C1828" t="str">
            <v>LEX,MPXR,NATIVE REVERB PLUGIN D</v>
          </cell>
          <cell r="D1828" t="str">
            <v>PLMPXR-D</v>
          </cell>
          <cell r="E1828" t="str">
            <v>LEXPLUGIN</v>
          </cell>
          <cell r="H1828" t="str">
            <v>LEX,MPXR,NATIVE REVERB PLUGIN D</v>
          </cell>
          <cell r="I1828" t="str">
            <v>VST / AU / RTAS Reverb Plug-in</v>
          </cell>
          <cell r="J1828">
            <v>149</v>
          </cell>
          <cell r="K1828">
            <v>149</v>
          </cell>
          <cell r="L1828">
            <v>92.09</v>
          </cell>
          <cell r="P1828">
            <v>691991033285</v>
          </cell>
          <cell r="V1828" t="str">
            <v>CN</v>
          </cell>
          <cell r="W1828" t="str">
            <v>Non Compliant</v>
          </cell>
          <cell r="Y1828">
            <v>1819</v>
          </cell>
        </row>
        <row r="1829">
          <cell r="A1829" t="str">
            <v>LEXPLPCMFX-D</v>
          </cell>
          <cell r="B1829" t="str">
            <v>Lexicon</v>
          </cell>
          <cell r="C1829" t="str">
            <v>PCM Plug-ins</v>
          </cell>
          <cell r="D1829" t="str">
            <v>PLPCMFX</v>
          </cell>
          <cell r="E1829" t="str">
            <v>LEXPLUGIN</v>
          </cell>
          <cell r="H1829" t="str">
            <v>PCM Plug-ins</v>
          </cell>
          <cell r="I1829" t="str">
            <v>PCM Native Effects Plug-in Bundle</v>
          </cell>
          <cell r="J1829">
            <v>299</v>
          </cell>
          <cell r="K1829">
            <v>299</v>
          </cell>
          <cell r="L1829">
            <v>178.92</v>
          </cell>
          <cell r="O1829">
            <v>1</v>
          </cell>
          <cell r="P1829">
            <v>691991014161</v>
          </cell>
          <cell r="V1829" t="str">
            <v>US</v>
          </cell>
          <cell r="W1829" t="str">
            <v>Compliant</v>
          </cell>
          <cell r="X1829" t="str">
            <v>http://lexiconpro.com/en-US/products/pcm-native-effects-plug-in-bundle</v>
          </cell>
          <cell r="Y1829">
            <v>1820</v>
          </cell>
        </row>
        <row r="1830">
          <cell r="A1830" t="str">
            <v>LEXPCMPLUGRB-D</v>
          </cell>
          <cell r="B1830" t="str">
            <v>Lexicon</v>
          </cell>
          <cell r="C1830" t="str">
            <v>PCM Plug-ins</v>
          </cell>
          <cell r="D1830" t="str">
            <v>PLPCMRB</v>
          </cell>
          <cell r="H1830" t="str">
            <v>PCM Plug-ins</v>
          </cell>
          <cell r="I1830" t="str">
            <v>PCM Native Reverb Plug-in Bundle</v>
          </cell>
          <cell r="J1830">
            <v>499</v>
          </cell>
          <cell r="K1830">
            <v>499</v>
          </cell>
          <cell r="L1830">
            <v>295.58</v>
          </cell>
          <cell r="O1830">
            <v>1</v>
          </cell>
          <cell r="P1830">
            <v>691991014154</v>
          </cell>
          <cell r="V1830" t="str">
            <v>US</v>
          </cell>
          <cell r="W1830" t="str">
            <v>Compliant</v>
          </cell>
          <cell r="X1830" t="str">
            <v>http://lexiconpro.com/en-US/products/pcm-native-reverb-plug-in-bundle</v>
          </cell>
          <cell r="Y1830">
            <v>1821</v>
          </cell>
        </row>
        <row r="1831">
          <cell r="A1831" t="str">
            <v>LEXPLPCMTOT-D</v>
          </cell>
          <cell r="B1831" t="str">
            <v>Lexicon</v>
          </cell>
          <cell r="C1831" t="str">
            <v>PCM Plug-ins</v>
          </cell>
          <cell r="D1831" t="str">
            <v>PLPCMTOT</v>
          </cell>
          <cell r="E1831" t="str">
            <v>NEWPART</v>
          </cell>
          <cell r="H1831" t="str">
            <v>PCM Plug-ins</v>
          </cell>
          <cell r="I1831" t="str">
            <v>PCM Total Bundle (Reverb &amp; Effects Plug-ins)</v>
          </cell>
          <cell r="J1831">
            <v>699</v>
          </cell>
          <cell r="K1831">
            <v>699</v>
          </cell>
          <cell r="L1831">
            <v>419.2</v>
          </cell>
          <cell r="O1831">
            <v>1</v>
          </cell>
          <cell r="P1831">
            <v>691991201912</v>
          </cell>
          <cell r="R1831">
            <v>1.1000000000000001</v>
          </cell>
          <cell r="S1831">
            <v>8.125</v>
          </cell>
          <cell r="T1831">
            <v>7</v>
          </cell>
          <cell r="U1831">
            <v>2.0619999999999998</v>
          </cell>
          <cell r="V1831" t="str">
            <v>US</v>
          </cell>
          <cell r="W1831" t="str">
            <v>Compliant</v>
          </cell>
          <cell r="X1831" t="str">
            <v>http://lexiconpro.com/en-US/products/pcm-total-bundle</v>
          </cell>
          <cell r="Y1831">
            <v>1822</v>
          </cell>
        </row>
        <row r="1832">
          <cell r="A1832" t="str">
            <v>LEXQLI32</v>
          </cell>
          <cell r="B1832" t="str">
            <v>Lexicon</v>
          </cell>
          <cell r="C1832" t="str">
            <v xml:space="preserve">32-Channel Immersive Cinema Processors </v>
          </cell>
          <cell r="D1832" t="str">
            <v>QLI-32</v>
          </cell>
          <cell r="H1832" t="str">
            <v xml:space="preserve">32-Channel Immersive Cinema Processors </v>
          </cell>
          <cell r="I1832" t="str">
            <v>32-Channel Immersive Cinema Processors with BLU link Input/Output</v>
          </cell>
          <cell r="J1832">
            <v>9310</v>
          </cell>
          <cell r="K1832">
            <v>9309</v>
          </cell>
          <cell r="L1832">
            <v>4653.1400000000003</v>
          </cell>
          <cell r="P1832">
            <v>691991013638</v>
          </cell>
          <cell r="R1832">
            <v>10</v>
          </cell>
          <cell r="S1832">
            <v>22</v>
          </cell>
          <cell r="T1832">
            <v>15.5</v>
          </cell>
          <cell r="U1832">
            <v>8</v>
          </cell>
          <cell r="V1832" t="str">
            <v>US</v>
          </cell>
          <cell r="W1832" t="str">
            <v>Compliant</v>
          </cell>
          <cell r="Y1832">
            <v>1823</v>
          </cell>
        </row>
        <row r="1833">
          <cell r="A1833" t="str">
            <v>LHD240R</v>
          </cell>
          <cell r="B1833" t="str">
            <v>Lexicon</v>
          </cell>
          <cell r="C1833" t="str">
            <v>LEXICON HOLODECK 240 REMOTE</v>
          </cell>
          <cell r="E1833" t="str">
            <v>CINEPROCR</v>
          </cell>
          <cell r="G1833" t="str">
            <v>Limited Quantity</v>
          </cell>
          <cell r="H1833" t="str">
            <v>LEXICON HOLODECK 240 REMOTE</v>
          </cell>
          <cell r="I1833" t="str">
            <v>LEXICON HOLODECK 240 REMOTE</v>
          </cell>
          <cell r="J1833">
            <v>1070</v>
          </cell>
          <cell r="K1833">
            <v>1069</v>
          </cell>
          <cell r="L1833">
            <v>531.23</v>
          </cell>
          <cell r="P1833">
            <v>691991500183</v>
          </cell>
          <cell r="V1833" t="str">
            <v>US</v>
          </cell>
          <cell r="W1833" t="str">
            <v>Compliant</v>
          </cell>
          <cell r="Y1833">
            <v>1824</v>
          </cell>
        </row>
        <row r="1834">
          <cell r="A1834" t="str">
            <v>Accessories</v>
          </cell>
          <cell r="B1834" t="str">
            <v>Martin</v>
          </cell>
          <cell r="Y1834">
            <v>2</v>
          </cell>
        </row>
        <row r="1835">
          <cell r="A1835" t="str">
            <v>Service Tools</v>
          </cell>
          <cell r="B1835" t="str">
            <v>Martin</v>
          </cell>
          <cell r="C1835" t="str">
            <v>Service Tools</v>
          </cell>
          <cell r="Y1835">
            <v>4</v>
          </cell>
        </row>
        <row r="1836">
          <cell r="A1836" t="str">
            <v>Firmware Uploaders</v>
          </cell>
          <cell r="B1836" t="str">
            <v>Martin</v>
          </cell>
          <cell r="Y1836">
            <v>5</v>
          </cell>
        </row>
        <row r="1837">
          <cell r="A1837">
            <v>91616091</v>
          </cell>
          <cell r="B1837" t="str">
            <v>Martin</v>
          </cell>
          <cell r="C1837" t="str">
            <v>Accessories</v>
          </cell>
          <cell r="D1837" t="str">
            <v>Martin Companion Cable</v>
          </cell>
          <cell r="E1837" t="str">
            <v>EXT-PROJ</v>
          </cell>
          <cell r="H1837" t="str">
            <v>Martin Companion Cable</v>
          </cell>
          <cell r="I1837" t="str">
            <v>Martin Companion Cable</v>
          </cell>
          <cell r="J1837">
            <v>275</v>
          </cell>
          <cell r="K1837">
            <v>275</v>
          </cell>
          <cell r="L1837">
            <v>151.25</v>
          </cell>
          <cell r="P1837">
            <v>688705005287</v>
          </cell>
          <cell r="V1837" t="str">
            <v>CN</v>
          </cell>
          <cell r="Y1837">
            <v>6</v>
          </cell>
        </row>
        <row r="1838">
          <cell r="A1838">
            <v>91610139</v>
          </cell>
          <cell r="B1838" t="str">
            <v>Martin</v>
          </cell>
          <cell r="C1838" t="str">
            <v>Linear</v>
          </cell>
          <cell r="D1838" t="str">
            <v>Set of 10 Magnetic Test Tools</v>
          </cell>
          <cell r="E1838" t="str">
            <v>MAR--VDO</v>
          </cell>
          <cell r="H1838" t="str">
            <v>Set of 10 Magnetic Test Tools</v>
          </cell>
          <cell r="I1838" t="str">
            <v>Set of 10 Magnetic Test Tools</v>
          </cell>
          <cell r="J1838">
            <v>98</v>
          </cell>
          <cell r="K1838">
            <v>98</v>
          </cell>
          <cell r="L1838">
            <v>53.900000000000006</v>
          </cell>
          <cell r="P1838">
            <v>5706681230136</v>
          </cell>
          <cell r="R1838">
            <v>7.8740199999999998</v>
          </cell>
          <cell r="S1838">
            <v>7.8740199999999998</v>
          </cell>
          <cell r="V1838" t="str">
            <v>CN</v>
          </cell>
          <cell r="X1838" t="str">
            <v>http://www.martin.com/en-us/product-details/exterior-linear-cove-series</v>
          </cell>
          <cell r="Y1838">
            <v>8</v>
          </cell>
        </row>
        <row r="1839">
          <cell r="A1839">
            <v>91611836</v>
          </cell>
          <cell r="B1839" t="str">
            <v>Martin</v>
          </cell>
          <cell r="C1839" t="str">
            <v>LED Video</v>
          </cell>
          <cell r="D1839" t="str">
            <v>VDO Sceptron DiffuserLens Removal Insert</v>
          </cell>
          <cell r="E1839" t="str">
            <v>EXT-WASH</v>
          </cell>
          <cell r="H1839" t="str">
            <v>VDO Sceptron DiffuserLens Removal Insert</v>
          </cell>
          <cell r="I1839" t="str">
            <v>VDO Sceptron DiffuserLens Removal Insert</v>
          </cell>
          <cell r="J1839">
            <v>64</v>
          </cell>
          <cell r="K1839">
            <v>64</v>
          </cell>
          <cell r="L1839">
            <v>35.200000000000003</v>
          </cell>
          <cell r="V1839" t="str">
            <v>CN</v>
          </cell>
          <cell r="W1839" t="str">
            <v>Non Compliant</v>
          </cell>
          <cell r="X1839" t="str">
            <v>http://www.martin.com/en-us/product-details/vdo-sceptron-10</v>
          </cell>
          <cell r="Y1839">
            <v>9</v>
          </cell>
        </row>
        <row r="1840">
          <cell r="A1840">
            <v>91611580</v>
          </cell>
          <cell r="B1840" t="str">
            <v>Martin</v>
          </cell>
          <cell r="C1840" t="str">
            <v>Accessories</v>
          </cell>
          <cell r="D1840" t="str">
            <v>Vacuum test equipment</v>
          </cell>
          <cell r="E1840" t="str">
            <v>MAR--VC</v>
          </cell>
          <cell r="H1840" t="str">
            <v>Vacuum test equipment</v>
          </cell>
          <cell r="I1840" t="str">
            <v>Vacuum test equipment</v>
          </cell>
          <cell r="J1840">
            <v>1881</v>
          </cell>
          <cell r="K1840">
            <v>1881</v>
          </cell>
          <cell r="L1840">
            <v>1034.5500000000002</v>
          </cell>
          <cell r="V1840" t="str">
            <v>CN</v>
          </cell>
          <cell r="Y1840">
            <v>11</v>
          </cell>
        </row>
        <row r="1841">
          <cell r="A1841" t="str">
            <v>Rigging</v>
          </cell>
          <cell r="B1841" t="str">
            <v>Martin</v>
          </cell>
          <cell r="C1841" t="str">
            <v>Rigging</v>
          </cell>
          <cell r="Y1841">
            <v>13</v>
          </cell>
        </row>
        <row r="1842">
          <cell r="A1842" t="str">
            <v>Omega Brackets</v>
          </cell>
          <cell r="B1842" t="str">
            <v>Martin</v>
          </cell>
          <cell r="Y1842">
            <v>14</v>
          </cell>
        </row>
        <row r="1843">
          <cell r="A1843">
            <v>91602001</v>
          </cell>
          <cell r="B1843" t="str">
            <v>Martin</v>
          </cell>
          <cell r="C1843" t="str">
            <v>Accessories</v>
          </cell>
          <cell r="D1843" t="str">
            <v xml:space="preserve">Omega bracket with 1/4 turn fasteners </v>
          </cell>
          <cell r="E1843" t="str">
            <v>MAR--ACC</v>
          </cell>
          <cell r="H1843" t="str">
            <v xml:space="preserve">Omega bracket with 1/4 turn fasteners </v>
          </cell>
          <cell r="I1843" t="str">
            <v xml:space="preserve">Omega bracket with 1/4 turn fasteners </v>
          </cell>
          <cell r="J1843">
            <v>66</v>
          </cell>
          <cell r="K1843">
            <v>66</v>
          </cell>
          <cell r="L1843">
            <v>36.300000000000004</v>
          </cell>
          <cell r="P1843">
            <v>5706681212163</v>
          </cell>
          <cell r="R1843">
            <v>5.4094517399999997</v>
          </cell>
          <cell r="S1843">
            <v>5.4094517399999997</v>
          </cell>
          <cell r="V1843" t="str">
            <v>GB</v>
          </cell>
          <cell r="Y1843">
            <v>15</v>
          </cell>
        </row>
        <row r="1844">
          <cell r="A1844">
            <v>91602008</v>
          </cell>
          <cell r="B1844" t="str">
            <v>Martin</v>
          </cell>
          <cell r="C1844" t="str">
            <v>Accessories</v>
          </cell>
          <cell r="D1844" t="str">
            <v xml:space="preserve">T-shape Omega bracket w 1/4 turn </v>
          </cell>
          <cell r="E1844" t="str">
            <v>MAR--ACC</v>
          </cell>
          <cell r="H1844" t="str">
            <v xml:space="preserve">T-shape Omega bracket w 1/4 turn </v>
          </cell>
          <cell r="I1844" t="str">
            <v xml:space="preserve">T-shape Omega bracket w 1/4 turn </v>
          </cell>
          <cell r="J1844">
            <v>79</v>
          </cell>
          <cell r="K1844">
            <v>79</v>
          </cell>
          <cell r="L1844">
            <v>43.45</v>
          </cell>
          <cell r="R1844">
            <v>5.4094517399999997</v>
          </cell>
          <cell r="S1844">
            <v>5.4094517399999997</v>
          </cell>
          <cell r="V1844" t="str">
            <v>GB</v>
          </cell>
          <cell r="Y1844">
            <v>16</v>
          </cell>
        </row>
        <row r="1845">
          <cell r="A1845">
            <v>91602000</v>
          </cell>
          <cell r="B1845" t="str">
            <v>Martin</v>
          </cell>
          <cell r="C1845" t="str">
            <v>Accessories</v>
          </cell>
          <cell r="D1845" t="str">
            <v xml:space="preserve">Omega Bracket, M250-300. ¼-turm </v>
          </cell>
          <cell r="E1845" t="str">
            <v>MAR--VDO</v>
          </cell>
          <cell r="G1845" t="str">
            <v>EOL stage – limited availability may apply</v>
          </cell>
          <cell r="H1845" t="str">
            <v xml:space="preserve">Omega Bracket, M250-300. ¼-turm </v>
          </cell>
          <cell r="I1845" t="str">
            <v xml:space="preserve">Omega Bracket, M250-300. ¼-turm </v>
          </cell>
          <cell r="J1845">
            <v>141</v>
          </cell>
          <cell r="K1845">
            <v>141</v>
          </cell>
          <cell r="L1845">
            <v>77.550000000000011</v>
          </cell>
          <cell r="P1845">
            <v>5706681212156</v>
          </cell>
          <cell r="V1845" t="str">
            <v>GB</v>
          </cell>
          <cell r="Y1845">
            <v>17</v>
          </cell>
        </row>
        <row r="1846">
          <cell r="A1846" t="str">
            <v>MAR-91602019</v>
          </cell>
          <cell r="B1846" t="str">
            <v>Martin</v>
          </cell>
          <cell r="C1846" t="str">
            <v>Accessories</v>
          </cell>
          <cell r="D1846" t="str">
            <v>Omega Bracket B with 1/4 turn fastners</v>
          </cell>
          <cell r="E1846" t="str">
            <v>MAR--MAC</v>
          </cell>
          <cell r="G1846" t="str">
            <v>Only for ERA 300/ERA 400</v>
          </cell>
          <cell r="H1846" t="str">
            <v>Omega Bracket B with 1/4 turn fastners</v>
          </cell>
          <cell r="I1846" t="str">
            <v>Omega Bracket B with 1/4 turn fastners</v>
          </cell>
          <cell r="J1846">
            <v>67</v>
          </cell>
          <cell r="K1846">
            <v>67</v>
          </cell>
          <cell r="L1846">
            <v>36.85</v>
          </cell>
          <cell r="P1846">
            <v>688705006505</v>
          </cell>
          <cell r="V1846" t="str">
            <v>CN</v>
          </cell>
          <cell r="Y1846">
            <v>18</v>
          </cell>
        </row>
        <row r="1847">
          <cell r="A1847" t="str">
            <v>Clamps</v>
          </cell>
          <cell r="B1847" t="str">
            <v>Martin</v>
          </cell>
          <cell r="Y1847">
            <v>19</v>
          </cell>
        </row>
        <row r="1848">
          <cell r="A1848">
            <v>91602003</v>
          </cell>
          <cell r="B1848" t="str">
            <v>Martin</v>
          </cell>
          <cell r="C1848" t="str">
            <v>Accessories</v>
          </cell>
          <cell r="D1848" t="str">
            <v xml:space="preserve">G-Clamp </v>
          </cell>
          <cell r="E1848" t="str">
            <v>MAR--ACC</v>
          </cell>
          <cell r="H1848" t="str">
            <v xml:space="preserve">G-Clamp </v>
          </cell>
          <cell r="I1848" t="str">
            <v xml:space="preserve">G-Clamp </v>
          </cell>
          <cell r="J1848">
            <v>36</v>
          </cell>
          <cell r="K1848">
            <v>36</v>
          </cell>
          <cell r="L1848">
            <v>19.8</v>
          </cell>
          <cell r="R1848">
            <v>7.8740199999999998</v>
          </cell>
          <cell r="S1848">
            <v>7.8740199999999998</v>
          </cell>
          <cell r="V1848" t="str">
            <v>GB</v>
          </cell>
          <cell r="Y1848">
            <v>20</v>
          </cell>
        </row>
        <row r="1849">
          <cell r="A1849">
            <v>91602005</v>
          </cell>
          <cell r="B1849" t="str">
            <v>Martin</v>
          </cell>
          <cell r="C1849" t="str">
            <v>Accessories</v>
          </cell>
          <cell r="D1849" t="str">
            <v xml:space="preserve">Half-coupler clamp for Ø50 </v>
          </cell>
          <cell r="E1849" t="str">
            <v>MAR--ACC</v>
          </cell>
          <cell r="H1849" t="str">
            <v xml:space="preserve">Half-coupler clamp for Ø50 </v>
          </cell>
          <cell r="I1849" t="str">
            <v xml:space="preserve">Half-coupler clamp for Ø50 </v>
          </cell>
          <cell r="J1849">
            <v>31</v>
          </cell>
          <cell r="K1849">
            <v>31</v>
          </cell>
          <cell r="L1849">
            <v>17.05</v>
          </cell>
          <cell r="P1849">
            <v>5706681212187</v>
          </cell>
          <cell r="R1849">
            <v>18.110246</v>
          </cell>
          <cell r="S1849">
            <v>18.110246</v>
          </cell>
          <cell r="V1849" t="str">
            <v>GB</v>
          </cell>
          <cell r="Y1849">
            <v>21</v>
          </cell>
        </row>
        <row r="1850">
          <cell r="A1850">
            <v>91602007</v>
          </cell>
          <cell r="B1850" t="str">
            <v>Martin</v>
          </cell>
          <cell r="C1850" t="str">
            <v>Accessories</v>
          </cell>
          <cell r="D1850" t="str">
            <v xml:space="preserve">Quick-trigger clamp Ø38.1-51mm </v>
          </cell>
          <cell r="E1850" t="str">
            <v>MAR--ACC</v>
          </cell>
          <cell r="H1850" t="str">
            <v xml:space="preserve">Quick-trigger clamp Ø38.1-51mm </v>
          </cell>
          <cell r="I1850" t="str">
            <v xml:space="preserve">Quick-trigger clamp Ø38.1-51mm </v>
          </cell>
          <cell r="J1850">
            <v>67</v>
          </cell>
          <cell r="K1850">
            <v>67</v>
          </cell>
          <cell r="L1850">
            <v>36.85</v>
          </cell>
          <cell r="P1850">
            <v>5706681212194</v>
          </cell>
          <cell r="R1850">
            <v>18.110246</v>
          </cell>
          <cell r="S1850">
            <v>18.110246</v>
          </cell>
          <cell r="V1850" t="str">
            <v>GB</v>
          </cell>
          <cell r="Y1850">
            <v>22</v>
          </cell>
        </row>
        <row r="1851">
          <cell r="A1851">
            <v>91602018</v>
          </cell>
          <cell r="B1851" t="str">
            <v>Martin</v>
          </cell>
          <cell r="C1851" t="str">
            <v>LED Video</v>
          </cell>
          <cell r="D1851" t="str">
            <v>Super Lightweight Half Coupler Black</v>
          </cell>
          <cell r="E1851" t="str">
            <v>MAR--ACC</v>
          </cell>
          <cell r="H1851" t="str">
            <v>Super Lightweight Half Coupler Black</v>
          </cell>
          <cell r="I1851" t="str">
            <v>Super Lightweight Half Coupler Black</v>
          </cell>
          <cell r="J1851">
            <v>47</v>
          </cell>
          <cell r="K1851">
            <v>47</v>
          </cell>
          <cell r="L1851">
            <v>25.85</v>
          </cell>
          <cell r="P1851">
            <v>5706681230167</v>
          </cell>
          <cell r="R1851">
            <v>28.740172999999999</v>
          </cell>
          <cell r="S1851">
            <v>28.740172999999999</v>
          </cell>
          <cell r="V1851" t="str">
            <v>GB</v>
          </cell>
          <cell r="X1851" t="str">
            <v>http://www.martin.com/en-us/product-details/vdo-sceptron-10</v>
          </cell>
          <cell r="Y1851">
            <v>23</v>
          </cell>
        </row>
        <row r="1852">
          <cell r="A1852" t="str">
            <v>Safety Cables</v>
          </cell>
          <cell r="B1852" t="str">
            <v>Martin</v>
          </cell>
          <cell r="Y1852">
            <v>24</v>
          </cell>
        </row>
        <row r="1853">
          <cell r="A1853">
            <v>91604006</v>
          </cell>
          <cell r="B1853" t="str">
            <v>Martin</v>
          </cell>
          <cell r="C1853" t="str">
            <v>Accessories</v>
          </cell>
          <cell r="D1853" t="str">
            <v>Safety Cable, SWL 60 kg, BGV C1 / DGUV 17, black</v>
          </cell>
          <cell r="E1853" t="str">
            <v>MAR--ACC</v>
          </cell>
          <cell r="H1853" t="str">
            <v>Safety Cable, SWL 60 kg, BGV C1 / DGUV 17, black</v>
          </cell>
          <cell r="I1853" t="str">
            <v>Safety Cable, SWL 60 kg, BGV C1 / DGUV 17, black</v>
          </cell>
          <cell r="J1853">
            <v>48</v>
          </cell>
          <cell r="K1853">
            <v>48</v>
          </cell>
          <cell r="L1853">
            <v>26.400000000000002</v>
          </cell>
          <cell r="P1853">
            <v>688705000657</v>
          </cell>
          <cell r="V1853" t="str">
            <v>DE</v>
          </cell>
          <cell r="Y1853">
            <v>25</v>
          </cell>
        </row>
        <row r="1854">
          <cell r="A1854">
            <v>91604007</v>
          </cell>
          <cell r="B1854" t="str">
            <v>Martin</v>
          </cell>
          <cell r="D1854" t="str">
            <v>Safety Cable, SWL 60 kg, BGV C1 / DGUV 17, silver</v>
          </cell>
          <cell r="E1854" t="str">
            <v>MAR--ACC</v>
          </cell>
          <cell r="H1854" t="str">
            <v>Safety Cable, SWL 60 kg, BGV C1 / DGUV 17, silver</v>
          </cell>
          <cell r="I1854" t="str">
            <v>Safety Cable, SWL 60 kg, BGV C1 / DGUV 17, silver</v>
          </cell>
          <cell r="J1854">
            <v>47</v>
          </cell>
          <cell r="K1854">
            <v>47</v>
          </cell>
          <cell r="L1854">
            <v>25.85</v>
          </cell>
          <cell r="V1854" t="str">
            <v>DE</v>
          </cell>
          <cell r="Y1854">
            <v>26</v>
          </cell>
        </row>
        <row r="1855">
          <cell r="A1855" t="str">
            <v>Cables</v>
          </cell>
          <cell r="B1855" t="str">
            <v>Martin</v>
          </cell>
          <cell r="C1855" t="str">
            <v>Cables</v>
          </cell>
          <cell r="Y1855">
            <v>28</v>
          </cell>
        </row>
        <row r="1856">
          <cell r="A1856" t="str">
            <v>Data EtherCON Cat6a (VDO Face 5 &amp; P3 PowerPort 1000 IP Rental)</v>
          </cell>
          <cell r="B1856" t="str">
            <v>Martin</v>
          </cell>
          <cell r="Y1856">
            <v>29</v>
          </cell>
        </row>
        <row r="1857">
          <cell r="A1857">
            <v>91611781</v>
          </cell>
          <cell r="B1857" t="str">
            <v>Martin</v>
          </cell>
          <cell r="C1857" t="str">
            <v>Accessories</v>
          </cell>
          <cell r="D1857" t="str">
            <v>Data Cable Cat6 EtherCON-EtherCON 0,45m</v>
          </cell>
          <cell r="E1857" t="str">
            <v>EXT-PROJ</v>
          </cell>
          <cell r="G1857" t="str">
            <v>EOL stage – limited availability may apply</v>
          </cell>
          <cell r="H1857" t="str">
            <v>Data Cable Cat6 EtherCON-EtherCON 0,45m</v>
          </cell>
          <cell r="I1857" t="str">
            <v>Data Cable Cat6 EtherCON-EtherCON 0,45m</v>
          </cell>
          <cell r="J1857">
            <v>80</v>
          </cell>
          <cell r="K1857">
            <v>80</v>
          </cell>
          <cell r="L1857">
            <v>44</v>
          </cell>
          <cell r="V1857" t="str">
            <v>PL</v>
          </cell>
          <cell r="Y1857">
            <v>30</v>
          </cell>
        </row>
        <row r="1858">
          <cell r="A1858">
            <v>91611782</v>
          </cell>
          <cell r="B1858" t="str">
            <v>Martin</v>
          </cell>
          <cell r="C1858" t="str">
            <v>Accessories</v>
          </cell>
          <cell r="D1858" t="str">
            <v>Data Cable Cat6 EtherCON-EtherCON 1,20m</v>
          </cell>
          <cell r="E1858" t="str">
            <v>MAR--ACC</v>
          </cell>
          <cell r="G1858" t="str">
            <v>EOL stage – limited availability may apply</v>
          </cell>
          <cell r="H1858" t="str">
            <v>Data Cable Cat6 EtherCON-EtherCON 1,20m</v>
          </cell>
          <cell r="I1858" t="str">
            <v>Data Cable Cat6 EtherCON-EtherCON 1,20m</v>
          </cell>
          <cell r="J1858">
            <v>86</v>
          </cell>
          <cell r="K1858">
            <v>86</v>
          </cell>
          <cell r="L1858">
            <v>47.300000000000004</v>
          </cell>
          <cell r="V1858" t="str">
            <v>PL</v>
          </cell>
          <cell r="Y1858">
            <v>31</v>
          </cell>
        </row>
        <row r="1859">
          <cell r="A1859">
            <v>91611783</v>
          </cell>
          <cell r="B1859" t="str">
            <v>Martin</v>
          </cell>
          <cell r="C1859" t="str">
            <v>Accessories</v>
          </cell>
          <cell r="D1859" t="str">
            <v>Data Cable Cat6 EtherCON-EtherCON 5,00m</v>
          </cell>
          <cell r="E1859" t="str">
            <v>MAR--ACC</v>
          </cell>
          <cell r="G1859" t="str">
            <v>EOL stage – limited availability may apply</v>
          </cell>
          <cell r="H1859" t="str">
            <v>Data Cable Cat6 EtherCON-EtherCON 5,00m</v>
          </cell>
          <cell r="I1859" t="str">
            <v>Data Cable Cat6 EtherCON-EtherCON 5,00m</v>
          </cell>
          <cell r="J1859">
            <v>102</v>
          </cell>
          <cell r="K1859">
            <v>102</v>
          </cell>
          <cell r="L1859">
            <v>56.1</v>
          </cell>
          <cell r="P1859">
            <v>688705003818</v>
          </cell>
          <cell r="V1859" t="str">
            <v>PL</v>
          </cell>
          <cell r="Y1859">
            <v>32</v>
          </cell>
        </row>
        <row r="1860">
          <cell r="A1860" t="str">
            <v>91611787HU</v>
          </cell>
          <cell r="B1860" t="str">
            <v>Martin</v>
          </cell>
          <cell r="C1860" t="str">
            <v>Accessories</v>
          </cell>
          <cell r="D1860" t="str">
            <v>Data Connector Cat6 EtherCON</v>
          </cell>
          <cell r="E1860" t="str">
            <v>MSL-AURA</v>
          </cell>
          <cell r="G1860" t="str">
            <v>EOL stage – limited availability may apply</v>
          </cell>
          <cell r="H1860" t="str">
            <v>Data Connector Cat6 EtherCON</v>
          </cell>
          <cell r="I1860" t="str">
            <v>Data Connector Cat6 EtherCON</v>
          </cell>
          <cell r="J1860">
            <v>27</v>
          </cell>
          <cell r="K1860">
            <v>27</v>
          </cell>
          <cell r="L1860">
            <v>14.850000000000001</v>
          </cell>
          <cell r="O1860">
            <v>1</v>
          </cell>
          <cell r="V1860" t="str">
            <v>HU</v>
          </cell>
          <cell r="Y1860">
            <v>33</v>
          </cell>
        </row>
        <row r="1861">
          <cell r="A1861" t="str">
            <v>Power PowerCON TRUE1</v>
          </cell>
          <cell r="B1861" t="str">
            <v>Martin</v>
          </cell>
          <cell r="Y1861">
            <v>34</v>
          </cell>
        </row>
        <row r="1862">
          <cell r="A1862">
            <v>91611784</v>
          </cell>
          <cell r="B1862" t="str">
            <v>Martin</v>
          </cell>
          <cell r="C1862" t="str">
            <v>Accessories</v>
          </cell>
          <cell r="D1862" t="str">
            <v>Power Cable H07RN-F TRUE1-TRUE1 0,45m</v>
          </cell>
          <cell r="E1862" t="str">
            <v>MAR--ACC</v>
          </cell>
          <cell r="G1862" t="str">
            <v>EOL stage – limited availability may apply</v>
          </cell>
          <cell r="H1862" t="str">
            <v>Power Cable H07RN-F TRUE1-TRUE1 0,45m</v>
          </cell>
          <cell r="I1862" t="str">
            <v>Power Cable H07RN-F TRUE1-TRUE1 0,45m</v>
          </cell>
          <cell r="J1862">
            <v>53</v>
          </cell>
          <cell r="K1862">
            <v>53</v>
          </cell>
          <cell r="L1862">
            <v>29.150000000000002</v>
          </cell>
          <cell r="V1862" t="str">
            <v>CN</v>
          </cell>
          <cell r="W1862" t="str">
            <v>Non Compliant</v>
          </cell>
          <cell r="Y1862">
            <v>35</v>
          </cell>
        </row>
        <row r="1863">
          <cell r="A1863">
            <v>91610170</v>
          </cell>
          <cell r="B1863" t="str">
            <v>Martin</v>
          </cell>
          <cell r="C1863" t="str">
            <v>Accessories</v>
          </cell>
          <cell r="D1863" t="str">
            <v>Power Cable SJOOW TRUE1-TRUE1 0,45m</v>
          </cell>
          <cell r="E1863" t="str">
            <v>MAR--VDO</v>
          </cell>
          <cell r="G1863" t="str">
            <v>EOL stage – limited availability may apply</v>
          </cell>
          <cell r="H1863" t="str">
            <v>Power Cable SJOOW TRUE1-TRUE1 0,45m</v>
          </cell>
          <cell r="I1863" t="str">
            <v>Power Cable SJOOW TRUE1-TRUE1 0,45m</v>
          </cell>
          <cell r="J1863">
            <v>49</v>
          </cell>
          <cell r="K1863">
            <v>49</v>
          </cell>
          <cell r="L1863">
            <v>26.950000000000003</v>
          </cell>
          <cell r="V1863" t="str">
            <v>PL</v>
          </cell>
          <cell r="Y1863">
            <v>36</v>
          </cell>
        </row>
        <row r="1864">
          <cell r="A1864">
            <v>91611785</v>
          </cell>
          <cell r="B1864" t="str">
            <v>Martin</v>
          </cell>
          <cell r="C1864" t="str">
            <v>Accessories</v>
          </cell>
          <cell r="D1864" t="str">
            <v>Power Cable H07RN-F TRUE1-TRUE1 1,20m</v>
          </cell>
          <cell r="E1864" t="str">
            <v>MAR--ACC</v>
          </cell>
          <cell r="G1864" t="str">
            <v>EOL stage – limited availability may apply</v>
          </cell>
          <cell r="H1864" t="str">
            <v>Power Cable H07RN-F TRUE1-TRUE1 1,20m</v>
          </cell>
          <cell r="I1864" t="str">
            <v>Power Cable H07RN-F TRUE1-TRUE1 1,20m</v>
          </cell>
          <cell r="J1864">
            <v>54</v>
          </cell>
          <cell r="K1864">
            <v>54</v>
          </cell>
          <cell r="L1864">
            <v>29.700000000000003</v>
          </cell>
          <cell r="V1864" t="str">
            <v>PL</v>
          </cell>
          <cell r="W1864" t="str">
            <v>Non Compliant</v>
          </cell>
          <cell r="Y1864">
            <v>37</v>
          </cell>
        </row>
        <row r="1865">
          <cell r="A1865">
            <v>91610171</v>
          </cell>
          <cell r="B1865" t="str">
            <v>Martin</v>
          </cell>
          <cell r="C1865" t="str">
            <v>Accessories</v>
          </cell>
          <cell r="D1865" t="str">
            <v>Power Cable SJOOW TRUE1-TRUE1 1,20m</v>
          </cell>
          <cell r="E1865" t="str">
            <v>MAR--ACC</v>
          </cell>
          <cell r="G1865" t="str">
            <v>EOL stage – limited availability may apply</v>
          </cell>
          <cell r="H1865" t="str">
            <v>Power Cable SJOOW TRUE1-TRUE1 1,20m</v>
          </cell>
          <cell r="I1865" t="str">
            <v>Power Cable SJOOW TRUE1-TRUE1 1,20m</v>
          </cell>
          <cell r="J1865">
            <v>55</v>
          </cell>
          <cell r="K1865">
            <v>55</v>
          </cell>
          <cell r="L1865">
            <v>30.250000000000004</v>
          </cell>
          <cell r="V1865" t="str">
            <v>BY</v>
          </cell>
          <cell r="Y1865">
            <v>38</v>
          </cell>
        </row>
        <row r="1866">
          <cell r="A1866">
            <v>91611796</v>
          </cell>
          <cell r="B1866" t="str">
            <v>Martin</v>
          </cell>
          <cell r="C1866" t="str">
            <v>Accessories</v>
          </cell>
          <cell r="D1866" t="str">
            <v>Power Cable H07RN-F TRUE1-TRUE1 2,50m</v>
          </cell>
          <cell r="E1866" t="str">
            <v>MAR--VDO</v>
          </cell>
          <cell r="H1866" t="str">
            <v>Power Cable H07RN-F TRUE1-TRUE1 2,50m</v>
          </cell>
          <cell r="I1866" t="str">
            <v>Power Cable H07RN-F TRUE1-TRUE1 2,50m</v>
          </cell>
          <cell r="J1866">
            <v>59</v>
          </cell>
          <cell r="K1866">
            <v>59</v>
          </cell>
          <cell r="L1866">
            <v>32.450000000000003</v>
          </cell>
          <cell r="V1866" t="str">
            <v>PL</v>
          </cell>
          <cell r="Y1866">
            <v>39</v>
          </cell>
        </row>
        <row r="1867">
          <cell r="A1867">
            <v>91610172</v>
          </cell>
          <cell r="B1867" t="str">
            <v>Martin</v>
          </cell>
          <cell r="C1867" t="str">
            <v>Accessories</v>
          </cell>
          <cell r="D1867" t="str">
            <v>Power Cable SJOOW TRUE1-TRUE1 2,50m</v>
          </cell>
          <cell r="E1867" t="str">
            <v>MAR--ACC</v>
          </cell>
          <cell r="H1867" t="str">
            <v>Power Cable SJOOW TRUE1-TRUE1 2,50m</v>
          </cell>
          <cell r="I1867" t="str">
            <v>Power Cable SJOOW TRUE1-TRUE1 2,50m</v>
          </cell>
          <cell r="J1867">
            <v>84</v>
          </cell>
          <cell r="K1867">
            <v>84</v>
          </cell>
          <cell r="L1867">
            <v>46.2</v>
          </cell>
          <cell r="V1867" t="str">
            <v>PL</v>
          </cell>
          <cell r="Y1867">
            <v>40</v>
          </cell>
        </row>
        <row r="1868">
          <cell r="A1868">
            <v>91611797</v>
          </cell>
          <cell r="B1868" t="str">
            <v>Martin</v>
          </cell>
          <cell r="C1868" t="str">
            <v>Accessories</v>
          </cell>
          <cell r="D1868" t="str">
            <v>Power Cable H07RN-F OPEN-TRUE1 1,50m</v>
          </cell>
          <cell r="E1868" t="str">
            <v>MAR--ACC</v>
          </cell>
          <cell r="H1868" t="str">
            <v>Power Cable H07RN-F OPEN-TRUE1 1,50m</v>
          </cell>
          <cell r="I1868" t="str">
            <v>Power Cable H07RN-F OPEN-TRUE1 1,50m</v>
          </cell>
          <cell r="J1868">
            <v>39</v>
          </cell>
          <cell r="K1868">
            <v>39</v>
          </cell>
          <cell r="L1868">
            <v>21.450000000000003</v>
          </cell>
          <cell r="P1868">
            <v>688705000497</v>
          </cell>
          <cell r="V1868" t="str">
            <v>PL</v>
          </cell>
          <cell r="Y1868">
            <v>41</v>
          </cell>
        </row>
        <row r="1869">
          <cell r="A1869">
            <v>91610173</v>
          </cell>
          <cell r="B1869" t="str">
            <v>Martin</v>
          </cell>
          <cell r="C1869" t="str">
            <v>Accessories</v>
          </cell>
          <cell r="D1869" t="str">
            <v>Power Cable SJOOW OPEN-TRUE1 1,50m</v>
          </cell>
          <cell r="E1869" t="str">
            <v>MAR--ACC</v>
          </cell>
          <cell r="H1869" t="str">
            <v>Power Cable SJOOW OPEN-TRUE1 1,50m</v>
          </cell>
          <cell r="I1869" t="str">
            <v>Power Cable SJOOW OPEN-TRUE1 1,50m</v>
          </cell>
          <cell r="J1869">
            <v>49</v>
          </cell>
          <cell r="K1869">
            <v>49</v>
          </cell>
          <cell r="L1869">
            <v>26.950000000000003</v>
          </cell>
          <cell r="V1869" t="str">
            <v>PL</v>
          </cell>
          <cell r="Y1869">
            <v>42</v>
          </cell>
        </row>
        <row r="1870">
          <cell r="A1870" t="str">
            <v>91611788HU</v>
          </cell>
          <cell r="B1870" t="str">
            <v>Martin</v>
          </cell>
          <cell r="D1870" t="str">
            <v>Power Connector PowerCON TRUE1 Male</v>
          </cell>
          <cell r="E1870" t="str">
            <v>MAR--ACC</v>
          </cell>
          <cell r="H1870" t="str">
            <v>Power Connector PowerCON TRUE1 Male</v>
          </cell>
          <cell r="I1870" t="str">
            <v>Power Connector PowerCON TRUE1 Male</v>
          </cell>
          <cell r="J1870">
            <v>21</v>
          </cell>
          <cell r="K1870">
            <v>21</v>
          </cell>
          <cell r="L1870">
            <v>11.55</v>
          </cell>
          <cell r="V1870" t="str">
            <v>HU</v>
          </cell>
          <cell r="Y1870">
            <v>43</v>
          </cell>
        </row>
        <row r="1871">
          <cell r="A1871" t="str">
            <v>91611789HU</v>
          </cell>
          <cell r="B1871" t="str">
            <v>Martin</v>
          </cell>
          <cell r="C1871" t="str">
            <v>Accessories</v>
          </cell>
          <cell r="D1871" t="str">
            <v>Power Connector PowerCON TRUE1 Female</v>
          </cell>
          <cell r="E1871" t="str">
            <v>MAR--ACC</v>
          </cell>
          <cell r="H1871" t="str">
            <v>Power Connector PowerCON TRUE1 Female</v>
          </cell>
          <cell r="I1871" t="str">
            <v>Power Connector PowerCON TRUE1 Female</v>
          </cell>
          <cell r="J1871">
            <v>21</v>
          </cell>
          <cell r="K1871">
            <v>21</v>
          </cell>
          <cell r="L1871">
            <v>11.55</v>
          </cell>
          <cell r="O1871">
            <v>0.5</v>
          </cell>
          <cell r="V1871" t="str">
            <v>HU</v>
          </cell>
          <cell r="Y1871">
            <v>44</v>
          </cell>
        </row>
        <row r="1872">
          <cell r="A1872" t="str">
            <v>Power PowerCON</v>
          </cell>
          <cell r="B1872" t="str">
            <v>Martin</v>
          </cell>
          <cell r="Y1872">
            <v>45</v>
          </cell>
        </row>
        <row r="1873">
          <cell r="A1873">
            <v>91610175</v>
          </cell>
          <cell r="B1873" t="str">
            <v>Martin</v>
          </cell>
          <cell r="C1873" t="str">
            <v>Accessories</v>
          </cell>
          <cell r="D1873" t="str">
            <v>Power Cable SJOOW POWCON-POWCON 1,20m</v>
          </cell>
          <cell r="E1873" t="str">
            <v>MAR--ACC</v>
          </cell>
          <cell r="G1873" t="str">
            <v>EOL stage – limited availability may apply</v>
          </cell>
          <cell r="H1873" t="str">
            <v>Power Cable SJOOW POWCON-POWCON 1,20m</v>
          </cell>
          <cell r="I1873" t="str">
            <v>Power Cable SJOOW POWCON-POWCON 1,20m</v>
          </cell>
          <cell r="J1873">
            <v>60</v>
          </cell>
          <cell r="K1873">
            <v>60</v>
          </cell>
          <cell r="L1873">
            <v>33</v>
          </cell>
          <cell r="V1873" t="str">
            <v>BY</v>
          </cell>
          <cell r="Y1873">
            <v>46</v>
          </cell>
        </row>
        <row r="1874">
          <cell r="A1874">
            <v>91611799</v>
          </cell>
          <cell r="B1874" t="str">
            <v>Martin</v>
          </cell>
          <cell r="C1874" t="str">
            <v>Accessories</v>
          </cell>
          <cell r="D1874" t="str">
            <v>Power Cable H07RN-F POWCON-POWCON 2,50m</v>
          </cell>
          <cell r="E1874" t="str">
            <v>MAR--ACC</v>
          </cell>
          <cell r="H1874" t="str">
            <v>Power Cable H07RN-F POWCON-POWCON 2,50m</v>
          </cell>
          <cell r="I1874" t="str">
            <v>Power Cable H07RN-F POWCON-POWCON 2,50m</v>
          </cell>
          <cell r="J1874">
            <v>61</v>
          </cell>
          <cell r="K1874">
            <v>61</v>
          </cell>
          <cell r="L1874">
            <v>33.550000000000004</v>
          </cell>
          <cell r="V1874" t="str">
            <v>PL</v>
          </cell>
          <cell r="Y1874">
            <v>47</v>
          </cell>
        </row>
        <row r="1875">
          <cell r="A1875">
            <v>91610176</v>
          </cell>
          <cell r="B1875" t="str">
            <v>Martin</v>
          </cell>
          <cell r="C1875" t="str">
            <v>Accessories</v>
          </cell>
          <cell r="D1875" t="str">
            <v>Power Cable SJOOW POWCON-POWCON 2,50m</v>
          </cell>
          <cell r="E1875" t="str">
            <v>MAR--ACC</v>
          </cell>
          <cell r="H1875" t="str">
            <v>Power Cable SJOOW POWCON-POWCON 2,50m</v>
          </cell>
          <cell r="I1875" t="str">
            <v>Power Cable SJOOW POWCON-POWCON 2,50m</v>
          </cell>
          <cell r="J1875">
            <v>85</v>
          </cell>
          <cell r="K1875">
            <v>85</v>
          </cell>
          <cell r="L1875">
            <v>46.750000000000007</v>
          </cell>
          <cell r="V1875" t="str">
            <v>BY</v>
          </cell>
          <cell r="Y1875">
            <v>48</v>
          </cell>
        </row>
        <row r="1876">
          <cell r="A1876">
            <v>91611800</v>
          </cell>
          <cell r="B1876" t="str">
            <v>Martin</v>
          </cell>
          <cell r="C1876" t="str">
            <v>Accessories</v>
          </cell>
          <cell r="D1876" t="str">
            <v>Power Cable H07RN-F OPEN-POWCON 1,50m</v>
          </cell>
          <cell r="E1876" t="str">
            <v>MAR--ACC</v>
          </cell>
          <cell r="H1876" t="str">
            <v>Power Cable H07RN-F OPEN-POWCON 1,50m</v>
          </cell>
          <cell r="I1876" t="str">
            <v>Power Cable H07RN-F OPEN-POWCON 1,50m</v>
          </cell>
          <cell r="J1876">
            <v>32</v>
          </cell>
          <cell r="K1876">
            <v>32</v>
          </cell>
          <cell r="L1876">
            <v>17.600000000000001</v>
          </cell>
          <cell r="P1876">
            <v>688705000671</v>
          </cell>
          <cell r="V1876" t="str">
            <v>PL</v>
          </cell>
          <cell r="Y1876">
            <v>49</v>
          </cell>
        </row>
        <row r="1877">
          <cell r="A1877">
            <v>91610177</v>
          </cell>
          <cell r="B1877" t="str">
            <v>Martin</v>
          </cell>
          <cell r="C1877" t="str">
            <v>Accessories</v>
          </cell>
          <cell r="D1877" t="str">
            <v>Power Cable SJOOW OPEN-POWCON 1,50m</v>
          </cell>
          <cell r="E1877" t="str">
            <v>MAR--ACC</v>
          </cell>
          <cell r="H1877" t="str">
            <v>Power Cable SJOOW OPEN-POWCON 1,50m</v>
          </cell>
          <cell r="I1877" t="str">
            <v>Power Cable SJOOW OPEN-POWCON 1,50m</v>
          </cell>
          <cell r="J1877">
            <v>45</v>
          </cell>
          <cell r="K1877">
            <v>45</v>
          </cell>
          <cell r="L1877">
            <v>24.750000000000004</v>
          </cell>
          <cell r="V1877" t="str">
            <v>BY</v>
          </cell>
          <cell r="Y1877">
            <v>50</v>
          </cell>
        </row>
        <row r="1878">
          <cell r="A1878">
            <v>91611801</v>
          </cell>
          <cell r="B1878" t="str">
            <v>Martin</v>
          </cell>
          <cell r="C1878" t="str">
            <v>Accessories</v>
          </cell>
          <cell r="D1878" t="str">
            <v>Power Cable H07RN-F OPEN-POWCON 5,00m</v>
          </cell>
          <cell r="E1878" t="str">
            <v>MAR--ACC</v>
          </cell>
          <cell r="G1878" t="str">
            <v>EOL stage – limited availability may apply</v>
          </cell>
          <cell r="H1878" t="str">
            <v>Power Cable H07RN-F OPEN-POWCON 5,00m</v>
          </cell>
          <cell r="I1878" t="str">
            <v>Power Cable H07RN-F OPEN-POWCON 5,00m</v>
          </cell>
          <cell r="J1878">
            <v>49</v>
          </cell>
          <cell r="K1878">
            <v>49</v>
          </cell>
          <cell r="L1878">
            <v>26.950000000000003</v>
          </cell>
          <cell r="V1878" t="str">
            <v>PL</v>
          </cell>
          <cell r="Y1878">
            <v>51</v>
          </cell>
        </row>
        <row r="1879">
          <cell r="A1879">
            <v>91610178</v>
          </cell>
          <cell r="B1879" t="str">
            <v>Martin</v>
          </cell>
          <cell r="C1879" t="str">
            <v>Accessories</v>
          </cell>
          <cell r="D1879" t="str">
            <v>Power Cable SJOOW OPEN-POWCON 5,00m</v>
          </cell>
          <cell r="E1879" t="str">
            <v>MAR--ACC</v>
          </cell>
          <cell r="G1879" t="str">
            <v>EOL stage – limited availability may apply</v>
          </cell>
          <cell r="H1879" t="str">
            <v>Power Cable SJOOW OPEN-POWCON 5,00m</v>
          </cell>
          <cell r="I1879" t="str">
            <v>Power Cable SJOOW OPEN-POWCON 5,00m</v>
          </cell>
          <cell r="J1879">
            <v>84</v>
          </cell>
          <cell r="K1879">
            <v>84</v>
          </cell>
          <cell r="L1879">
            <v>46.2</v>
          </cell>
          <cell r="V1879" t="str">
            <v>PL</v>
          </cell>
          <cell r="Y1879">
            <v>52</v>
          </cell>
        </row>
        <row r="1880">
          <cell r="A1880" t="str">
            <v>91611795HU</v>
          </cell>
          <cell r="B1880" t="str">
            <v>Martin</v>
          </cell>
          <cell r="C1880" t="str">
            <v>Accessories</v>
          </cell>
          <cell r="D1880" t="str">
            <v>Power Connector PowerCON Male</v>
          </cell>
          <cell r="E1880" t="str">
            <v>MAR--ACC</v>
          </cell>
          <cell r="H1880" t="str">
            <v>Power Connector PowerCON Male</v>
          </cell>
          <cell r="I1880" t="str">
            <v>Power Connector PowerCON Male</v>
          </cell>
          <cell r="J1880">
            <v>21</v>
          </cell>
          <cell r="K1880">
            <v>21</v>
          </cell>
          <cell r="L1880">
            <v>11.55</v>
          </cell>
          <cell r="O1880">
            <v>0.5</v>
          </cell>
          <cell r="V1880" t="str">
            <v>HU</v>
          </cell>
          <cell r="Y1880">
            <v>53</v>
          </cell>
        </row>
        <row r="1881">
          <cell r="A1881" t="str">
            <v>91611794HU</v>
          </cell>
          <cell r="B1881" t="str">
            <v>Martin</v>
          </cell>
          <cell r="C1881" t="str">
            <v>Accessories</v>
          </cell>
          <cell r="D1881" t="str">
            <v>Power Connector PowerCON Female</v>
          </cell>
          <cell r="E1881" t="str">
            <v>MAR--ACC</v>
          </cell>
          <cell r="H1881" t="str">
            <v>Power Connector PowerCON Female</v>
          </cell>
          <cell r="I1881" t="str">
            <v>Power Connector PowerCON Female</v>
          </cell>
          <cell r="J1881">
            <v>21</v>
          </cell>
          <cell r="K1881">
            <v>21</v>
          </cell>
          <cell r="L1881">
            <v>11.55</v>
          </cell>
          <cell r="O1881">
            <v>0.5</v>
          </cell>
          <cell r="V1881" t="str">
            <v>HU</v>
          </cell>
          <cell r="Y1881">
            <v>54</v>
          </cell>
        </row>
        <row r="1882">
          <cell r="A1882" t="str">
            <v>MAR-91700002</v>
          </cell>
          <cell r="B1882" t="str">
            <v>Martin</v>
          </cell>
          <cell r="C1882" t="str">
            <v>Accessories</v>
          </cell>
          <cell r="D1882" t="str">
            <v>Active Junction Box Power-DMX-Ethernet to PDE</v>
          </cell>
          <cell r="E1882" t="str">
            <v>MAR--ACC</v>
          </cell>
          <cell r="H1882" t="str">
            <v>Active Junction Box Power-DMX-Ethernet to PDE</v>
          </cell>
          <cell r="I1882" t="str">
            <v>Active Junction Box Power-DMX-Ethernet to PDE</v>
          </cell>
          <cell r="J1882">
            <v>875</v>
          </cell>
          <cell r="K1882">
            <v>875</v>
          </cell>
          <cell r="L1882">
            <v>481.25000000000006</v>
          </cell>
          <cell r="P1882">
            <v>688705007236</v>
          </cell>
          <cell r="V1882" t="str">
            <v>BY</v>
          </cell>
          <cell r="Y1882">
            <v>56</v>
          </cell>
        </row>
        <row r="1883">
          <cell r="A1883">
            <v>91610001</v>
          </cell>
          <cell r="B1883" t="str">
            <v>Martin</v>
          </cell>
          <cell r="C1883" t="str">
            <v>Accessories</v>
          </cell>
          <cell r="D1883" t="str">
            <v>Passive Junction Box Power-DMX-Ethernet to PDE</v>
          </cell>
          <cell r="E1883" t="str">
            <v>EXT-CREAT</v>
          </cell>
          <cell r="H1883" t="str">
            <v>Passive Junction Box Power-DMX-Ethernet to PDE</v>
          </cell>
          <cell r="I1883" t="str">
            <v>Passive Junction Box Power-DMX-Ethernet to PDE</v>
          </cell>
          <cell r="J1883">
            <v>325</v>
          </cell>
          <cell r="K1883">
            <v>325</v>
          </cell>
          <cell r="L1883">
            <v>178.75000000000003</v>
          </cell>
          <cell r="P1883">
            <v>688705004181</v>
          </cell>
          <cell r="V1883" t="str">
            <v>CN</v>
          </cell>
          <cell r="Y1883">
            <v>57</v>
          </cell>
        </row>
        <row r="1884">
          <cell r="A1884" t="str">
            <v>MAR-91700000</v>
          </cell>
          <cell r="B1884" t="str">
            <v>Martin</v>
          </cell>
          <cell r="C1884" t="str">
            <v>Accessories</v>
          </cell>
          <cell r="D1884" t="str">
            <v>BreakIn Cable Power-DMX-Ethernet to PDE</v>
          </cell>
          <cell r="E1884" t="str">
            <v>MAR--VDO</v>
          </cell>
          <cell r="H1884" t="str">
            <v>BreakIn Cable Power-DMX-Ethernet to PDE</v>
          </cell>
          <cell r="I1884" t="str">
            <v>BreakIn Cable Power-DMX-Ethernet to PDE</v>
          </cell>
          <cell r="J1884">
            <v>217</v>
          </cell>
          <cell r="K1884">
            <v>217</v>
          </cell>
          <cell r="L1884">
            <v>119.35000000000001</v>
          </cell>
          <cell r="P1884">
            <v>688705007151</v>
          </cell>
          <cell r="V1884" t="str">
            <v>CN</v>
          </cell>
          <cell r="Y1884">
            <v>58</v>
          </cell>
        </row>
        <row r="1885">
          <cell r="A1885" t="str">
            <v>MAR-91700001</v>
          </cell>
          <cell r="B1885" t="str">
            <v>Martin</v>
          </cell>
          <cell r="C1885" t="str">
            <v>Accessories</v>
          </cell>
          <cell r="D1885" t="str">
            <v>BreakOut Cable PDE to Power-DMX-Ethernet</v>
          </cell>
          <cell r="E1885" t="str">
            <v>MAR--ACC</v>
          </cell>
          <cell r="H1885" t="str">
            <v>BreakOut Cable PDE to Power-DMX-Ethernet</v>
          </cell>
          <cell r="I1885" t="str">
            <v>BreakOut Cable PDE to Power-DMX-Ethernet</v>
          </cell>
          <cell r="J1885">
            <v>217</v>
          </cell>
          <cell r="K1885">
            <v>217</v>
          </cell>
          <cell r="L1885">
            <v>119.35000000000001</v>
          </cell>
          <cell r="P1885">
            <v>688705007168</v>
          </cell>
          <cell r="V1885" t="str">
            <v>CN</v>
          </cell>
          <cell r="Y1885">
            <v>59</v>
          </cell>
        </row>
        <row r="1886">
          <cell r="A1886" t="str">
            <v>MAR-91700003</v>
          </cell>
          <cell r="B1886" t="str">
            <v>Martin</v>
          </cell>
          <cell r="C1886" t="str">
            <v>Accessories</v>
          </cell>
          <cell r="D1886" t="str">
            <v>BreakInOut Cable Power-DMX to PDE</v>
          </cell>
          <cell r="E1886" t="str">
            <v>MAR--ACC</v>
          </cell>
          <cell r="H1886" t="str">
            <v>BreakInOut Cable Power-DMX to PDE</v>
          </cell>
          <cell r="I1886" t="str">
            <v>BreakInOut Cable Power-DMX to PDE</v>
          </cell>
          <cell r="J1886">
            <v>181</v>
          </cell>
          <cell r="K1886">
            <v>181</v>
          </cell>
          <cell r="L1886">
            <v>99.550000000000011</v>
          </cell>
          <cell r="P1886">
            <v>688705008332</v>
          </cell>
          <cell r="V1886" t="str">
            <v>CN</v>
          </cell>
          <cell r="Y1886">
            <v>60</v>
          </cell>
        </row>
        <row r="1887">
          <cell r="A1887">
            <v>91616001</v>
          </cell>
          <cell r="B1887" t="str">
            <v>Martin</v>
          </cell>
          <cell r="C1887" t="str">
            <v>Accessories</v>
          </cell>
          <cell r="D1887" t="str">
            <v>Power+Data Cable Rental PDE-PDE 1m</v>
          </cell>
          <cell r="E1887" t="str">
            <v>EXT-WASH</v>
          </cell>
          <cell r="H1887" t="str">
            <v>Power+Data Cable Rental PDE-PDE 1m</v>
          </cell>
          <cell r="I1887" t="str">
            <v>Power+Data Cable Rental PDE-PDE 1m</v>
          </cell>
          <cell r="J1887">
            <v>47</v>
          </cell>
          <cell r="K1887">
            <v>47</v>
          </cell>
          <cell r="L1887">
            <v>25.85</v>
          </cell>
          <cell r="V1887" t="str">
            <v>CN</v>
          </cell>
          <cell r="Y1887">
            <v>61</v>
          </cell>
        </row>
        <row r="1888">
          <cell r="A1888">
            <v>91616002</v>
          </cell>
          <cell r="B1888" t="str">
            <v>Martin</v>
          </cell>
          <cell r="C1888" t="str">
            <v>Accessories</v>
          </cell>
          <cell r="D1888" t="str">
            <v>Power+Data Cable Rental PDE-PDE 2,5m</v>
          </cell>
          <cell r="E1888" t="str">
            <v>MAR--ACC</v>
          </cell>
          <cell r="H1888" t="str">
            <v>Power+Data Cable Rental PDE-PDE 2,5m</v>
          </cell>
          <cell r="I1888" t="str">
            <v>Power+Data Cable Rental PDE-PDE 2,5m</v>
          </cell>
          <cell r="J1888">
            <v>65</v>
          </cell>
          <cell r="K1888">
            <v>65</v>
          </cell>
          <cell r="L1888">
            <v>35.75</v>
          </cell>
          <cell r="V1888" t="str">
            <v>CN</v>
          </cell>
          <cell r="Y1888">
            <v>62</v>
          </cell>
        </row>
        <row r="1889">
          <cell r="A1889">
            <v>91616003</v>
          </cell>
          <cell r="B1889" t="str">
            <v>Martin</v>
          </cell>
          <cell r="C1889" t="str">
            <v>Accessories</v>
          </cell>
          <cell r="D1889" t="str">
            <v>Power+Data Cable Rental PDE-PDE 5m</v>
          </cell>
          <cell r="E1889" t="str">
            <v>MAR--ACC</v>
          </cell>
          <cell r="H1889" t="str">
            <v>Power+Data Cable Rental PDE-PDE 5m</v>
          </cell>
          <cell r="I1889" t="str">
            <v>Power+Data Cable Rental PDE-PDE 5m</v>
          </cell>
          <cell r="J1889">
            <v>101</v>
          </cell>
          <cell r="K1889">
            <v>101</v>
          </cell>
          <cell r="L1889">
            <v>55.550000000000004</v>
          </cell>
          <cell r="V1889" t="str">
            <v>CN</v>
          </cell>
          <cell r="Y1889">
            <v>63</v>
          </cell>
        </row>
        <row r="1890">
          <cell r="A1890">
            <v>91616004</v>
          </cell>
          <cell r="B1890" t="str">
            <v>Martin</v>
          </cell>
          <cell r="C1890" t="str">
            <v>Accessories</v>
          </cell>
          <cell r="D1890" t="str">
            <v>Power+Data Cable Rental PDE-PDE 10m</v>
          </cell>
          <cell r="E1890" t="str">
            <v>MAR--ACC</v>
          </cell>
          <cell r="H1890" t="str">
            <v>Power+Data Cable Rental PDE-PDE 10m</v>
          </cell>
          <cell r="I1890" t="str">
            <v>Power+Data Cable Rental PDE-PDE 10m</v>
          </cell>
          <cell r="J1890">
            <v>147</v>
          </cell>
          <cell r="K1890">
            <v>147</v>
          </cell>
          <cell r="L1890">
            <v>80.850000000000009</v>
          </cell>
          <cell r="V1890" t="str">
            <v>CN</v>
          </cell>
          <cell r="Y1890">
            <v>64</v>
          </cell>
        </row>
        <row r="1891">
          <cell r="A1891">
            <v>91616005</v>
          </cell>
          <cell r="B1891" t="str">
            <v>Martin</v>
          </cell>
          <cell r="C1891" t="str">
            <v>Accessories</v>
          </cell>
          <cell r="D1891" t="str">
            <v>Power+Data Cable Rental PDE-PDE 25m</v>
          </cell>
          <cell r="E1891" t="str">
            <v>MAR--ACC</v>
          </cell>
          <cell r="H1891" t="str">
            <v>Power+Data Cable Rental PDE-PDE 25m</v>
          </cell>
          <cell r="I1891" t="str">
            <v>Power+Data Cable Rental PDE-PDE 25m</v>
          </cell>
          <cell r="J1891">
            <v>313</v>
          </cell>
          <cell r="K1891">
            <v>313</v>
          </cell>
          <cell r="L1891">
            <v>172.15</v>
          </cell>
          <cell r="V1891" t="str">
            <v>CN</v>
          </cell>
          <cell r="Y1891">
            <v>65</v>
          </cell>
        </row>
        <row r="1892">
          <cell r="A1892">
            <v>91616006</v>
          </cell>
          <cell r="B1892" t="str">
            <v>Martin</v>
          </cell>
          <cell r="C1892" t="str">
            <v>Accessories</v>
          </cell>
          <cell r="D1892" t="str">
            <v>Power+Data Cable PowerDMXEth Rental 100m</v>
          </cell>
          <cell r="E1892" t="str">
            <v>MAR--ACC</v>
          </cell>
          <cell r="H1892" t="str">
            <v>Power+Data Cable PowerDMXEth Rental 100m</v>
          </cell>
          <cell r="I1892" t="str">
            <v>Power+Data Cable PowerDMXEth Rental 100m</v>
          </cell>
          <cell r="J1892">
            <v>1121</v>
          </cell>
          <cell r="K1892">
            <v>1121</v>
          </cell>
          <cell r="L1892">
            <v>616.55000000000007</v>
          </cell>
          <cell r="V1892" t="str">
            <v>CN</v>
          </cell>
          <cell r="Y1892">
            <v>66</v>
          </cell>
        </row>
        <row r="1893">
          <cell r="A1893">
            <v>91611701</v>
          </cell>
          <cell r="B1893" t="str">
            <v>Martin</v>
          </cell>
          <cell r="C1893" t="str">
            <v>Accessories</v>
          </cell>
          <cell r="D1893" t="str">
            <v>Power+Data Connector PDE Male</v>
          </cell>
          <cell r="E1893" t="str">
            <v>EXT-CREAT</v>
          </cell>
          <cell r="H1893" t="str">
            <v>Power+Data Connector PDE Male</v>
          </cell>
          <cell r="I1893" t="str">
            <v>Power+Data Connector PDE Male</v>
          </cell>
          <cell r="J1893">
            <v>19</v>
          </cell>
          <cell r="K1893">
            <v>19</v>
          </cell>
          <cell r="L1893">
            <v>10.450000000000001</v>
          </cell>
          <cell r="V1893" t="str">
            <v>CN</v>
          </cell>
          <cell r="W1893" t="str">
            <v>Non Compliant</v>
          </cell>
          <cell r="Y1893">
            <v>67</v>
          </cell>
        </row>
        <row r="1894">
          <cell r="A1894">
            <v>91611702</v>
          </cell>
          <cell r="B1894" t="str">
            <v>Martin</v>
          </cell>
          <cell r="C1894" t="str">
            <v>Accessories</v>
          </cell>
          <cell r="D1894" t="str">
            <v>Power+Data Connector PDE Female</v>
          </cell>
          <cell r="E1894" t="str">
            <v>MAR--ACC</v>
          </cell>
          <cell r="H1894" t="str">
            <v>Power+Data Connector PDE Female</v>
          </cell>
          <cell r="I1894" t="str">
            <v>Power+Data Connector PDE Female</v>
          </cell>
          <cell r="J1894">
            <v>19</v>
          </cell>
          <cell r="K1894">
            <v>19</v>
          </cell>
          <cell r="L1894">
            <v>10.450000000000001</v>
          </cell>
          <cell r="V1894" t="str">
            <v>CN</v>
          </cell>
          <cell r="W1894" t="str">
            <v>Non Compliant</v>
          </cell>
          <cell r="Y1894">
            <v>68</v>
          </cell>
        </row>
        <row r="1895">
          <cell r="A1895" t="str">
            <v>Power-DMX (PD) (Exterior Linear Pro &amp; Exterior Wash Pro (with PD tails))</v>
          </cell>
          <cell r="B1895" t="str">
            <v>Martin</v>
          </cell>
          <cell r="Y1895">
            <v>69</v>
          </cell>
        </row>
        <row r="1896">
          <cell r="A1896" t="str">
            <v>MAR-91700019</v>
          </cell>
          <cell r="B1896" t="str">
            <v>Martin</v>
          </cell>
          <cell r="C1896" t="str">
            <v>Junction Box Power DMX to PD</v>
          </cell>
          <cell r="E1896" t="str">
            <v>MAR--ACC</v>
          </cell>
          <cell r="H1896" t="str">
            <v>Junction Box Power DMX to PD</v>
          </cell>
          <cell r="I1896" t="str">
            <v>Junction Box Power DMX to PD</v>
          </cell>
          <cell r="J1896">
            <v>114</v>
          </cell>
          <cell r="K1896">
            <v>114</v>
          </cell>
          <cell r="L1896">
            <v>62.7</v>
          </cell>
          <cell r="P1896">
            <v>688705008622</v>
          </cell>
          <cell r="V1896" t="str">
            <v>CN</v>
          </cell>
          <cell r="Y1896">
            <v>70</v>
          </cell>
        </row>
        <row r="1897">
          <cell r="A1897" t="str">
            <v>MAR-91700004</v>
          </cell>
          <cell r="B1897" t="str">
            <v>Martin</v>
          </cell>
          <cell r="C1897" t="str">
            <v>Cable</v>
          </cell>
          <cell r="E1897" t="str">
            <v>MAR--ACC</v>
          </cell>
          <cell r="H1897" t="str">
            <v>Power DMX Cable PD PD  0.2M EU</v>
          </cell>
          <cell r="I1897" t="str">
            <v>Power DMX Cable PD PD  0.2M EU</v>
          </cell>
          <cell r="J1897">
            <v>53</v>
          </cell>
          <cell r="K1897">
            <v>53</v>
          </cell>
          <cell r="L1897">
            <v>29.150000000000002</v>
          </cell>
          <cell r="Y1897">
            <v>71</v>
          </cell>
        </row>
        <row r="1898">
          <cell r="A1898" t="str">
            <v>MAR-91700005</v>
          </cell>
          <cell r="B1898" t="str">
            <v>Martin</v>
          </cell>
          <cell r="C1898" t="str">
            <v>Cable</v>
          </cell>
          <cell r="E1898" t="str">
            <v>MAR--ACC</v>
          </cell>
          <cell r="H1898" t="str">
            <v>Power DMX Cable PD PD 1M EU</v>
          </cell>
          <cell r="I1898" t="str">
            <v>Power DMX Cable PD PD 1M EU</v>
          </cell>
          <cell r="J1898">
            <v>69</v>
          </cell>
          <cell r="K1898">
            <v>69</v>
          </cell>
          <cell r="L1898">
            <v>37.950000000000003</v>
          </cell>
          <cell r="Y1898">
            <v>72</v>
          </cell>
        </row>
        <row r="1899">
          <cell r="A1899" t="str">
            <v>MAR-91700006</v>
          </cell>
          <cell r="B1899" t="str">
            <v>Martin</v>
          </cell>
          <cell r="C1899" t="str">
            <v>Cable</v>
          </cell>
          <cell r="E1899" t="str">
            <v>MAR--ACC</v>
          </cell>
          <cell r="H1899" t="str">
            <v>Power DMX Cable PD PD 2.5M EU</v>
          </cell>
          <cell r="I1899" t="str">
            <v>Power DMX Cable PD PD 2.5M EU</v>
          </cell>
          <cell r="J1899">
            <v>101</v>
          </cell>
          <cell r="K1899">
            <v>101</v>
          </cell>
          <cell r="L1899">
            <v>55.550000000000004</v>
          </cell>
          <cell r="Y1899">
            <v>73</v>
          </cell>
        </row>
        <row r="1900">
          <cell r="A1900" t="str">
            <v>MAR-91700007</v>
          </cell>
          <cell r="B1900" t="str">
            <v>Martin</v>
          </cell>
          <cell r="C1900" t="str">
            <v>Cable</v>
          </cell>
          <cell r="E1900" t="str">
            <v>MAR--ACC</v>
          </cell>
          <cell r="H1900" t="str">
            <v>Power DMX Cable PD PD 5M EU</v>
          </cell>
          <cell r="I1900" t="str">
            <v>Power DMX Cable PD PD 5M EU</v>
          </cell>
          <cell r="J1900">
            <v>159</v>
          </cell>
          <cell r="K1900">
            <v>159</v>
          </cell>
          <cell r="L1900">
            <v>87.45</v>
          </cell>
          <cell r="Y1900">
            <v>74</v>
          </cell>
        </row>
        <row r="1901">
          <cell r="A1901" t="str">
            <v>MAR-91700008</v>
          </cell>
          <cell r="B1901" t="str">
            <v>Martin</v>
          </cell>
          <cell r="C1901" t="str">
            <v>Cable</v>
          </cell>
          <cell r="E1901" t="str">
            <v>MAR--ACC</v>
          </cell>
          <cell r="H1901" t="str">
            <v>Power DMX Cable PD PD 10M EU</v>
          </cell>
          <cell r="I1901" t="str">
            <v>Power DMX Cable PD PD 10M EU</v>
          </cell>
          <cell r="J1901">
            <v>264</v>
          </cell>
          <cell r="K1901">
            <v>264</v>
          </cell>
          <cell r="L1901">
            <v>145.20000000000002</v>
          </cell>
          <cell r="Y1901">
            <v>75</v>
          </cell>
        </row>
        <row r="1902">
          <cell r="A1902" t="str">
            <v>MAR-91700009</v>
          </cell>
          <cell r="B1902" t="str">
            <v>Martin</v>
          </cell>
          <cell r="C1902" t="str">
            <v>Cable</v>
          </cell>
          <cell r="E1902" t="str">
            <v>MAR--ACC</v>
          </cell>
          <cell r="H1902" t="str">
            <v>Power DMX Cable 100M ROLL EU</v>
          </cell>
          <cell r="I1902" t="str">
            <v>Power DMX Cable 100M ROLL EU</v>
          </cell>
          <cell r="J1902">
            <v>1948</v>
          </cell>
          <cell r="K1902">
            <v>1948</v>
          </cell>
          <cell r="L1902">
            <v>1071.4000000000001</v>
          </cell>
          <cell r="Y1902">
            <v>76</v>
          </cell>
        </row>
        <row r="1903">
          <cell r="A1903" t="str">
            <v>MAR-91700010</v>
          </cell>
          <cell r="B1903" t="str">
            <v>Martin</v>
          </cell>
          <cell r="C1903" t="str">
            <v>Cable</v>
          </cell>
          <cell r="E1903" t="str">
            <v>MAR--ACC</v>
          </cell>
          <cell r="H1903" t="str">
            <v>Power DMX Cable PD PD 0.2M US</v>
          </cell>
          <cell r="I1903" t="str">
            <v>Power DMX Cable PD PD 0.2M US</v>
          </cell>
          <cell r="J1903">
            <v>53</v>
          </cell>
          <cell r="K1903">
            <v>53</v>
          </cell>
          <cell r="L1903">
            <v>29.150000000000002</v>
          </cell>
          <cell r="P1903">
            <v>688705008707</v>
          </cell>
          <cell r="V1903" t="str">
            <v>CN</v>
          </cell>
          <cell r="Y1903">
            <v>77</v>
          </cell>
        </row>
        <row r="1904">
          <cell r="A1904" t="str">
            <v>MAR-91700011</v>
          </cell>
          <cell r="B1904" t="str">
            <v>Martin</v>
          </cell>
          <cell r="C1904" t="str">
            <v>Cable</v>
          </cell>
          <cell r="E1904" t="str">
            <v>MAR--ACC</v>
          </cell>
          <cell r="H1904" t="str">
            <v>Power DMX Cable PD PD 1M US</v>
          </cell>
          <cell r="I1904" t="str">
            <v>Power DMX Cable PD PD 1M US</v>
          </cell>
          <cell r="J1904">
            <v>76</v>
          </cell>
          <cell r="K1904">
            <v>76</v>
          </cell>
          <cell r="L1904">
            <v>41.800000000000004</v>
          </cell>
          <cell r="P1904">
            <v>688705008714</v>
          </cell>
          <cell r="V1904" t="str">
            <v>CN</v>
          </cell>
          <cell r="Y1904">
            <v>78</v>
          </cell>
        </row>
        <row r="1905">
          <cell r="A1905" t="str">
            <v>MAR-91700012</v>
          </cell>
          <cell r="B1905" t="str">
            <v>Martin</v>
          </cell>
          <cell r="C1905" t="str">
            <v>Cable</v>
          </cell>
          <cell r="E1905" t="str">
            <v>MAR--ACC</v>
          </cell>
          <cell r="H1905" t="str">
            <v>Power DMX Cable PD PD 2.5M US</v>
          </cell>
          <cell r="I1905" t="str">
            <v>Power DMX Cable PD PD 2.5M US</v>
          </cell>
          <cell r="J1905">
            <v>114</v>
          </cell>
          <cell r="K1905">
            <v>114</v>
          </cell>
          <cell r="L1905">
            <v>62.7</v>
          </cell>
          <cell r="P1905">
            <v>688705008721</v>
          </cell>
          <cell r="V1905" t="str">
            <v>CN</v>
          </cell>
          <cell r="Y1905">
            <v>79</v>
          </cell>
        </row>
        <row r="1906">
          <cell r="A1906" t="str">
            <v>MAR-91700013</v>
          </cell>
          <cell r="B1906" t="str">
            <v>Martin</v>
          </cell>
          <cell r="C1906" t="str">
            <v>Cable</v>
          </cell>
          <cell r="E1906" t="str">
            <v>MAR--ACC</v>
          </cell>
          <cell r="H1906" t="str">
            <v>Power DMX Cable PD PD 5M US</v>
          </cell>
          <cell r="I1906" t="str">
            <v>Power DMX Cable PD PD 5M US</v>
          </cell>
          <cell r="J1906">
            <v>168</v>
          </cell>
          <cell r="K1906">
            <v>168</v>
          </cell>
          <cell r="L1906">
            <v>92.4</v>
          </cell>
          <cell r="P1906">
            <v>688705008738</v>
          </cell>
          <cell r="V1906" t="str">
            <v>CN</v>
          </cell>
          <cell r="Y1906">
            <v>80</v>
          </cell>
        </row>
        <row r="1907">
          <cell r="A1907" t="str">
            <v>MAR-91700014</v>
          </cell>
          <cell r="B1907" t="str">
            <v>Martin</v>
          </cell>
          <cell r="C1907" t="str">
            <v>Cable</v>
          </cell>
          <cell r="E1907" t="str">
            <v>MAR--ACC</v>
          </cell>
          <cell r="H1907" t="str">
            <v>Power DMX Cable PD PD 10M US</v>
          </cell>
          <cell r="I1907" t="str">
            <v>Power DMX Cable PD PD 10M US</v>
          </cell>
          <cell r="J1907">
            <v>261</v>
          </cell>
          <cell r="K1907">
            <v>261</v>
          </cell>
          <cell r="L1907">
            <v>143.55000000000001</v>
          </cell>
          <cell r="P1907">
            <v>688705008745</v>
          </cell>
          <cell r="V1907" t="str">
            <v>CN</v>
          </cell>
          <cell r="Y1907">
            <v>81</v>
          </cell>
        </row>
        <row r="1908">
          <cell r="A1908" t="str">
            <v>MAR-91700016</v>
          </cell>
          <cell r="B1908" t="str">
            <v>Martin</v>
          </cell>
          <cell r="C1908" t="str">
            <v>Power DMX Cable 100M ROLL US</v>
          </cell>
          <cell r="E1908" t="str">
            <v>MAR--ACC</v>
          </cell>
          <cell r="H1908" t="str">
            <v>Power DMX Cable 100M ROLL US</v>
          </cell>
          <cell r="I1908" t="str">
            <v>Power DMX Cable 100M ROLL US</v>
          </cell>
          <cell r="J1908">
            <v>2409</v>
          </cell>
          <cell r="K1908">
            <v>2409</v>
          </cell>
          <cell r="L1908">
            <v>1324.95</v>
          </cell>
          <cell r="P1908">
            <v>688705008769</v>
          </cell>
          <cell r="V1908" t="str">
            <v>CN</v>
          </cell>
          <cell r="Y1908">
            <v>82</v>
          </cell>
        </row>
        <row r="1909">
          <cell r="A1909" t="str">
            <v>MAR-91700015</v>
          </cell>
          <cell r="B1909" t="str">
            <v>Martin</v>
          </cell>
          <cell r="C1909" t="str">
            <v>End Termination Cap PD</v>
          </cell>
          <cell r="E1909" t="str">
            <v>MAR--ACC</v>
          </cell>
          <cell r="H1909" t="str">
            <v>End Termination Cap PD</v>
          </cell>
          <cell r="I1909" t="str">
            <v>End Termination Cap PD</v>
          </cell>
          <cell r="J1909">
            <v>37</v>
          </cell>
          <cell r="K1909">
            <v>37</v>
          </cell>
          <cell r="L1909">
            <v>20.350000000000001</v>
          </cell>
          <cell r="P1909">
            <v>688705008752</v>
          </cell>
          <cell r="V1909" t="str">
            <v>CN</v>
          </cell>
          <cell r="Y1909">
            <v>83</v>
          </cell>
        </row>
        <row r="1910">
          <cell r="A1910" t="str">
            <v>MAR-91700017</v>
          </cell>
          <cell r="B1910" t="str">
            <v>Martin</v>
          </cell>
          <cell r="C1910" t="str">
            <v>Field installable connector PD female</v>
          </cell>
          <cell r="E1910" t="str">
            <v>MAR--ACC</v>
          </cell>
          <cell r="H1910" t="str">
            <v>Field installable connector PD female</v>
          </cell>
          <cell r="I1910" t="str">
            <v>Field installable connector PD female</v>
          </cell>
          <cell r="J1910">
            <v>46</v>
          </cell>
          <cell r="K1910">
            <v>46</v>
          </cell>
          <cell r="L1910">
            <v>25.3</v>
          </cell>
          <cell r="P1910">
            <v>688705008776</v>
          </cell>
          <cell r="V1910" t="str">
            <v>CN</v>
          </cell>
          <cell r="Y1910">
            <v>84</v>
          </cell>
        </row>
        <row r="1911">
          <cell r="A1911" t="str">
            <v>MAR-91700018</v>
          </cell>
          <cell r="B1911" t="str">
            <v>Martin</v>
          </cell>
          <cell r="C1911" t="str">
            <v>Field installable connector PD male</v>
          </cell>
          <cell r="E1911" t="str">
            <v>MAR--ACC</v>
          </cell>
          <cell r="H1911" t="str">
            <v>Field installable connector PD male</v>
          </cell>
          <cell r="I1911" t="str">
            <v>Field installable connector PD male</v>
          </cell>
          <cell r="J1911">
            <v>46</v>
          </cell>
          <cell r="K1911">
            <v>46</v>
          </cell>
          <cell r="L1911">
            <v>25.3</v>
          </cell>
          <cell r="P1911">
            <v>688705008783</v>
          </cell>
          <cell r="V1911" t="str">
            <v>CN</v>
          </cell>
          <cell r="Y1911">
            <v>85</v>
          </cell>
        </row>
        <row r="1912">
          <cell r="A1912" t="str">
            <v>MAR-91700100</v>
          </cell>
          <cell r="B1912" t="str">
            <v>Martin</v>
          </cell>
          <cell r="C1912" t="str">
            <v>Cable</v>
          </cell>
          <cell r="D1912" t="str">
            <v>DC + Ethernet Cable DCE-DCE 1m</v>
          </cell>
          <cell r="E1912" t="str">
            <v>MAR--ACC</v>
          </cell>
          <cell r="H1912" t="str">
            <v>DC + Ethernet Cable DCE-DCE 1m</v>
          </cell>
          <cell r="I1912" t="str">
            <v>DC + Ethernet Cable DCE-DCE 1m</v>
          </cell>
          <cell r="J1912">
            <v>29</v>
          </cell>
          <cell r="K1912">
            <v>29</v>
          </cell>
          <cell r="L1912">
            <v>15.950000000000001</v>
          </cell>
          <cell r="V1912" t="str">
            <v>CN</v>
          </cell>
          <cell r="X1912" t="str">
            <v>https://www.martin.com/en/products/p3-powerport-2000</v>
          </cell>
          <cell r="Y1912">
            <v>87</v>
          </cell>
        </row>
        <row r="1913">
          <cell r="A1913" t="str">
            <v>MAR-91700101</v>
          </cell>
          <cell r="B1913" t="str">
            <v>Martin</v>
          </cell>
          <cell r="C1913" t="str">
            <v>Cable</v>
          </cell>
          <cell r="D1913" t="str">
            <v>DC + Ethernet Cable DCE-DCE 2.5m</v>
          </cell>
          <cell r="E1913" t="str">
            <v>MAR--ACC</v>
          </cell>
          <cell r="H1913" t="str">
            <v>DC + Ethernet Cable DCE-DCE 2.5m</v>
          </cell>
          <cell r="I1913" t="str">
            <v>DC + Ethernet Cable DCE-DCE 2.5m</v>
          </cell>
          <cell r="J1913">
            <v>43</v>
          </cell>
          <cell r="K1913">
            <v>43</v>
          </cell>
          <cell r="L1913">
            <v>23.650000000000002</v>
          </cell>
          <cell r="V1913" t="str">
            <v>CN</v>
          </cell>
          <cell r="X1913" t="str">
            <v>https://www.martin.com/en/products/p3-powerport-2000</v>
          </cell>
          <cell r="Y1913">
            <v>88</v>
          </cell>
        </row>
        <row r="1914">
          <cell r="A1914" t="str">
            <v>MAR-91700102</v>
          </cell>
          <cell r="B1914" t="str">
            <v>Martin</v>
          </cell>
          <cell r="C1914" t="str">
            <v>Cable</v>
          </cell>
          <cell r="D1914" t="str">
            <v>DC + Ethernet Cable DCE-DCE 5m</v>
          </cell>
          <cell r="E1914" t="str">
            <v>MAR--ACC</v>
          </cell>
          <cell r="H1914" t="str">
            <v>DC + Ethernet Cable DCE-DCE 5m</v>
          </cell>
          <cell r="I1914" t="str">
            <v>DC + Ethernet Cable DCE-DCE 5m</v>
          </cell>
          <cell r="J1914">
            <v>66</v>
          </cell>
          <cell r="K1914">
            <v>66</v>
          </cell>
          <cell r="L1914">
            <v>36.300000000000004</v>
          </cell>
          <cell r="V1914" t="str">
            <v>CN</v>
          </cell>
          <cell r="X1914" t="str">
            <v>https://www.martin.com/en/products/p3-powerport-2000</v>
          </cell>
          <cell r="Y1914">
            <v>89</v>
          </cell>
        </row>
        <row r="1915">
          <cell r="A1915" t="str">
            <v>MAR-91700103</v>
          </cell>
          <cell r="B1915" t="str">
            <v>Martin</v>
          </cell>
          <cell r="C1915" t="str">
            <v>Cable</v>
          </cell>
          <cell r="D1915" t="str">
            <v>DC + Ethernet Cable DCE-DCE 10m</v>
          </cell>
          <cell r="E1915" t="str">
            <v>MAR--ACC</v>
          </cell>
          <cell r="H1915" t="str">
            <v>DC + Ethernet Cable DCE-DCE 10m</v>
          </cell>
          <cell r="I1915" t="str">
            <v>DC + Ethernet Cable DCE-DCE 10m</v>
          </cell>
          <cell r="J1915">
            <v>112</v>
          </cell>
          <cell r="K1915">
            <v>112</v>
          </cell>
          <cell r="L1915">
            <v>61.600000000000009</v>
          </cell>
          <cell r="V1915" t="str">
            <v>CN</v>
          </cell>
          <cell r="X1915" t="str">
            <v>https://www.martin.com/en/products/p3-powerport-2000</v>
          </cell>
          <cell r="Y1915">
            <v>90</v>
          </cell>
        </row>
        <row r="1916">
          <cell r="A1916" t="str">
            <v>MAR-91700104</v>
          </cell>
          <cell r="B1916" t="str">
            <v>Martin</v>
          </cell>
          <cell r="C1916" t="str">
            <v>Cable</v>
          </cell>
          <cell r="D1916" t="str">
            <v>DC + Ethernet Cable DCE-DCE 25m</v>
          </cell>
          <cell r="E1916" t="str">
            <v>MAR--ACC</v>
          </cell>
          <cell r="H1916" t="str">
            <v>DC + Ethernet Cable DCE-DCE 25m</v>
          </cell>
          <cell r="I1916" t="str">
            <v>DC + Ethernet Cable DCE-DCE 25m</v>
          </cell>
          <cell r="J1916">
            <v>251</v>
          </cell>
          <cell r="K1916">
            <v>251</v>
          </cell>
          <cell r="L1916">
            <v>138.05000000000001</v>
          </cell>
          <cell r="V1916" t="str">
            <v>CN</v>
          </cell>
          <cell r="X1916" t="str">
            <v>https://www.martin.com/en/products/p3-powerport-2000</v>
          </cell>
          <cell r="Y1916">
            <v>91</v>
          </cell>
        </row>
        <row r="1917">
          <cell r="A1917" t="str">
            <v>MAR-91700105</v>
          </cell>
          <cell r="B1917" t="str">
            <v>Martin</v>
          </cell>
          <cell r="C1917" t="str">
            <v>Cable</v>
          </cell>
          <cell r="D1917" t="str">
            <v>DC + Ethernet Cable 100m</v>
          </cell>
          <cell r="E1917" t="str">
            <v>MAR--ACC</v>
          </cell>
          <cell r="H1917" t="str">
            <v>DC + Ethernet Cable 100m</v>
          </cell>
          <cell r="I1917" t="str">
            <v>DC + Ethernet Cable 100m</v>
          </cell>
          <cell r="J1917">
            <v>923</v>
          </cell>
          <cell r="K1917">
            <v>923</v>
          </cell>
          <cell r="L1917">
            <v>507.65000000000003</v>
          </cell>
          <cell r="V1917" t="str">
            <v>CN</v>
          </cell>
          <cell r="X1917" t="str">
            <v>https://www.martin.com/en/products/p3-powerport-2000</v>
          </cell>
          <cell r="Y1917">
            <v>92</v>
          </cell>
        </row>
        <row r="1918">
          <cell r="A1918" t="str">
            <v>MAR-91700106</v>
          </cell>
          <cell r="B1918" t="str">
            <v>Martin</v>
          </cell>
          <cell r="C1918" t="str">
            <v>Cable</v>
          </cell>
          <cell r="D1918" t="str">
            <v>DC + Ethernet Cable LSZH 100m</v>
          </cell>
          <cell r="E1918" t="str">
            <v>MAR--ACC</v>
          </cell>
          <cell r="H1918" t="str">
            <v>DC + Ethernet Cable LSZH 100m</v>
          </cell>
          <cell r="I1918" t="str">
            <v>DC + Ethernet Cable LSZH 100m</v>
          </cell>
          <cell r="J1918">
            <v>1422</v>
          </cell>
          <cell r="K1918">
            <v>1422</v>
          </cell>
          <cell r="L1918">
            <v>782.1</v>
          </cell>
          <cell r="V1918" t="str">
            <v>CN</v>
          </cell>
          <cell r="X1918" t="str">
            <v>https://www.martin.com/en/products/p3-powerport-500-ip-install</v>
          </cell>
          <cell r="Y1918">
            <v>93</v>
          </cell>
        </row>
        <row r="1919">
          <cell r="A1919" t="str">
            <v>MAR-91700107</v>
          </cell>
          <cell r="B1919" t="str">
            <v>Martin</v>
          </cell>
          <cell r="C1919" t="str">
            <v>Cable</v>
          </cell>
          <cell r="D1919" t="str">
            <v>Field-installable Connector DCE Male</v>
          </cell>
          <cell r="E1919" t="str">
            <v>MAR--ACC</v>
          </cell>
          <cell r="H1919" t="str">
            <v>Field-installable Connector DCE Male</v>
          </cell>
          <cell r="I1919" t="str">
            <v>Field-installable Connector DCE Male</v>
          </cell>
          <cell r="J1919">
            <v>11</v>
          </cell>
          <cell r="K1919">
            <v>11</v>
          </cell>
          <cell r="L1919">
            <v>6.0500000000000007</v>
          </cell>
          <cell r="V1919" t="str">
            <v>CN</v>
          </cell>
          <cell r="X1919" t="str">
            <v>https://www.martin.com/en/products/p3-powerport-500-ip-install</v>
          </cell>
          <cell r="Y1919">
            <v>94</v>
          </cell>
        </row>
        <row r="1920">
          <cell r="A1920" t="str">
            <v>MAR-91700108</v>
          </cell>
          <cell r="B1920" t="str">
            <v>Martin</v>
          </cell>
          <cell r="C1920" t="str">
            <v>Cable</v>
          </cell>
          <cell r="D1920" t="str">
            <v>Field-installable Connector DCE Female</v>
          </cell>
          <cell r="E1920" t="str">
            <v>MAR--ACC</v>
          </cell>
          <cell r="H1920" t="str">
            <v>Field-installable Connector DCE Female</v>
          </cell>
          <cell r="I1920" t="str">
            <v>Field-installable Connector DCE Female</v>
          </cell>
          <cell r="J1920">
            <v>11</v>
          </cell>
          <cell r="K1920">
            <v>11</v>
          </cell>
          <cell r="L1920">
            <v>6.0500000000000007</v>
          </cell>
          <cell r="V1920" t="str">
            <v>CN</v>
          </cell>
          <cell r="X1920" t="str">
            <v>https://www.martin.com/en/products/p3-powerport-500-ip-install</v>
          </cell>
          <cell r="Y1920">
            <v>95</v>
          </cell>
        </row>
        <row r="1921">
          <cell r="A1921" t="str">
            <v>MAR-91700109</v>
          </cell>
          <cell r="B1921" t="str">
            <v>Martin</v>
          </cell>
          <cell r="C1921" t="str">
            <v>Cable</v>
          </cell>
          <cell r="D1921" t="str">
            <v>Closing Cap Male DCE Connector</v>
          </cell>
          <cell r="E1921" t="str">
            <v>MAR--ACC</v>
          </cell>
          <cell r="H1921" t="str">
            <v>Closing Cap Male DCE Connector</v>
          </cell>
          <cell r="I1921" t="str">
            <v>Closing Cap Male DCE Connector</v>
          </cell>
          <cell r="J1921">
            <v>2</v>
          </cell>
          <cell r="K1921">
            <v>2</v>
          </cell>
          <cell r="L1921">
            <v>1.1000000000000001</v>
          </cell>
          <cell r="V1921" t="str">
            <v>CN</v>
          </cell>
          <cell r="X1921" t="str">
            <v>https://www.martin.com/en/products/p3-powerport-2000</v>
          </cell>
          <cell r="Y1921">
            <v>96</v>
          </cell>
        </row>
        <row r="1922">
          <cell r="A1922" t="str">
            <v>MAR-91700110</v>
          </cell>
          <cell r="B1922" t="str">
            <v>Martin</v>
          </cell>
          <cell r="C1922" t="str">
            <v>Cable</v>
          </cell>
          <cell r="D1922" t="str">
            <v>Closing Cap Female DCE Connector</v>
          </cell>
          <cell r="E1922" t="str">
            <v>MAR--ACC</v>
          </cell>
          <cell r="H1922" t="str">
            <v>Closing Cap Female DCE Connector</v>
          </cell>
          <cell r="I1922" t="str">
            <v>Closing Cap Female DCE Connector</v>
          </cell>
          <cell r="J1922">
            <v>2</v>
          </cell>
          <cell r="K1922">
            <v>2</v>
          </cell>
          <cell r="L1922">
            <v>1.1000000000000001</v>
          </cell>
          <cell r="V1922" t="str">
            <v>CN</v>
          </cell>
          <cell r="X1922" t="str">
            <v>https://www.martin.com/en/products/p3-powerport-2000</v>
          </cell>
          <cell r="Y1922">
            <v>97</v>
          </cell>
        </row>
        <row r="1923">
          <cell r="A1923" t="str">
            <v>MAR-91700111</v>
          </cell>
          <cell r="B1923" t="str">
            <v>Martin</v>
          </cell>
          <cell r="C1923" t="str">
            <v>Cable</v>
          </cell>
          <cell r="D1923" t="str">
            <v>DC + Ethernet Adapter DCE Male-Male</v>
          </cell>
          <cell r="E1923" t="str">
            <v>MAR--ACC</v>
          </cell>
          <cell r="H1923" t="str">
            <v>DC + Ethernet Adapter DCE Male-Male</v>
          </cell>
          <cell r="I1923" t="str">
            <v>DC + Ethernet Adapter DCE Male-Male</v>
          </cell>
          <cell r="J1923">
            <v>31</v>
          </cell>
          <cell r="K1923">
            <v>31</v>
          </cell>
          <cell r="L1923">
            <v>17.05</v>
          </cell>
          <cell r="V1923" t="str">
            <v>CN</v>
          </cell>
          <cell r="X1923" t="str">
            <v>https://www.martin.com/en/products/p3-powerport-2000</v>
          </cell>
          <cell r="Y1923">
            <v>98</v>
          </cell>
        </row>
        <row r="1924">
          <cell r="A1924" t="str">
            <v>MAR-91700112</v>
          </cell>
          <cell r="B1924" t="str">
            <v>Martin</v>
          </cell>
          <cell r="C1924" t="str">
            <v>Cable</v>
          </cell>
          <cell r="D1924" t="str">
            <v>DC + Ethernet Adapter DCE Female-Female</v>
          </cell>
          <cell r="E1924" t="str">
            <v>MAR--ACC</v>
          </cell>
          <cell r="H1924" t="str">
            <v>DC + Ethernet Adapter DCE Female-Female</v>
          </cell>
          <cell r="I1924" t="str">
            <v>DC + Ethernet Adapter DCE Female-Female</v>
          </cell>
          <cell r="J1924">
            <v>31</v>
          </cell>
          <cell r="K1924">
            <v>31</v>
          </cell>
          <cell r="L1924">
            <v>17.05</v>
          </cell>
          <cell r="V1924" t="str">
            <v>CN</v>
          </cell>
          <cell r="X1924" t="str">
            <v>https://www.martin.com/en/products/p3-powerport-2000</v>
          </cell>
          <cell r="Y1924">
            <v>99</v>
          </cell>
        </row>
        <row r="1925">
          <cell r="A1925" t="str">
            <v>MAR-91700113</v>
          </cell>
          <cell r="B1925" t="str">
            <v>Martin</v>
          </cell>
          <cell r="C1925" t="str">
            <v>Cable</v>
          </cell>
          <cell r="D1925" t="str">
            <v>DC + Ethernet Adapter Ether+Wires to DCE</v>
          </cell>
          <cell r="E1925" t="str">
            <v>MAR--ACC</v>
          </cell>
          <cell r="H1925" t="str">
            <v>DC + Ethernet Adapter Ether+Wires to DCE</v>
          </cell>
          <cell r="I1925" t="str">
            <v>DC + Ethernet Adapter Ether+Wires to DCE</v>
          </cell>
          <cell r="J1925">
            <v>74</v>
          </cell>
          <cell r="K1925">
            <v>74</v>
          </cell>
          <cell r="L1925">
            <v>40.700000000000003</v>
          </cell>
          <cell r="V1925" t="str">
            <v>CN</v>
          </cell>
          <cell r="X1925" t="str">
            <v>https://www.martin.com/en/products/dce-psu-240-ip</v>
          </cell>
          <cell r="Y1925">
            <v>100</v>
          </cell>
        </row>
        <row r="1926">
          <cell r="A1926" t="str">
            <v>MAR-91700114</v>
          </cell>
          <cell r="B1926" t="str">
            <v>Martin</v>
          </cell>
          <cell r="C1926" t="str">
            <v>Cable</v>
          </cell>
          <cell r="D1926" t="str">
            <v>DC + Ethernet Adapter DCE to Ethernet</v>
          </cell>
          <cell r="E1926" t="str">
            <v>MAR--ACC</v>
          </cell>
          <cell r="H1926" t="str">
            <v>DC + Ethernet Adapter DCE to Ethernet</v>
          </cell>
          <cell r="I1926" t="str">
            <v>DC + Ethernet Adapter DCE to Ethernet</v>
          </cell>
          <cell r="J1926">
            <v>61</v>
          </cell>
          <cell r="K1926">
            <v>61</v>
          </cell>
          <cell r="L1926">
            <v>33.550000000000004</v>
          </cell>
          <cell r="V1926" t="str">
            <v>CN</v>
          </cell>
          <cell r="X1926" t="str">
            <v>https://www.martin.com/en/products/p3-powerport-2000</v>
          </cell>
          <cell r="Y1926">
            <v>101</v>
          </cell>
        </row>
        <row r="1927">
          <cell r="A1927" t="str">
            <v>Power+Data PCB (VC-Grid &amp; VC-Strip)</v>
          </cell>
          <cell r="B1927" t="str">
            <v>Martin</v>
          </cell>
          <cell r="Y1927">
            <v>102</v>
          </cell>
        </row>
        <row r="1928">
          <cell r="A1928">
            <v>91616025</v>
          </cell>
          <cell r="B1928" t="str">
            <v>Martin</v>
          </cell>
          <cell r="C1928" t="str">
            <v>Accessories</v>
          </cell>
          <cell r="D1928" t="str">
            <v>Power+Data Cable PCB-PCB 200mm</v>
          </cell>
          <cell r="E1928" t="str">
            <v>MAR--ACC</v>
          </cell>
          <cell r="G1928" t="str">
            <v>EOL pre-notice - Will be submitted for EOL soon - But will remain available to support final VC-Grid/Strip sales</v>
          </cell>
          <cell r="H1928" t="str">
            <v>Power+Data Cable PCB-PCB 200mm</v>
          </cell>
          <cell r="I1928" t="str">
            <v>Power+Data Cable PCB-PCB 200mm</v>
          </cell>
          <cell r="J1928">
            <v>19</v>
          </cell>
          <cell r="K1928">
            <v>19</v>
          </cell>
          <cell r="L1928">
            <v>10.450000000000001</v>
          </cell>
          <cell r="V1928" t="str">
            <v>CN</v>
          </cell>
          <cell r="W1928" t="str">
            <v>Non Compliant</v>
          </cell>
          <cell r="Y1928">
            <v>103</v>
          </cell>
        </row>
        <row r="1929">
          <cell r="A1929">
            <v>91616026</v>
          </cell>
          <cell r="B1929" t="str">
            <v>Martin</v>
          </cell>
          <cell r="C1929" t="str">
            <v>Accessories</v>
          </cell>
          <cell r="D1929" t="str">
            <v>Power+Data Cable PCB-PCB 400mm</v>
          </cell>
          <cell r="E1929" t="str">
            <v>MAR--ACC</v>
          </cell>
          <cell r="G1929" t="str">
            <v>EOL pre-notice - Will be submitted for EOL soon - But will remain available to support final VC-Grid/Strip sales</v>
          </cell>
          <cell r="H1929" t="str">
            <v>Power+Data Cable PCB-PCB 400mm</v>
          </cell>
          <cell r="I1929" t="str">
            <v>Power+Data Cable PCB-PCB 400mm</v>
          </cell>
          <cell r="J1929">
            <v>20</v>
          </cell>
          <cell r="K1929">
            <v>20</v>
          </cell>
          <cell r="L1929">
            <v>11</v>
          </cell>
          <cell r="V1929" t="str">
            <v>CN</v>
          </cell>
          <cell r="W1929" t="str">
            <v>Non Compliant</v>
          </cell>
          <cell r="Y1929">
            <v>104</v>
          </cell>
        </row>
        <row r="1930">
          <cell r="A1930">
            <v>91616027</v>
          </cell>
          <cell r="B1930" t="str">
            <v>Martin</v>
          </cell>
          <cell r="C1930" t="str">
            <v>Accessories</v>
          </cell>
          <cell r="D1930" t="str">
            <v>Power+Data Cable PCB-PCB 600mm</v>
          </cell>
          <cell r="E1930" t="str">
            <v>MAR--ACC</v>
          </cell>
          <cell r="G1930" t="str">
            <v>EOL pre-notice - Will be submitted for EOL soon - But will remain available to support final VC-Grid/Strip sales</v>
          </cell>
          <cell r="H1930" t="str">
            <v>Power+Data Cable PCB-PCB 600mm</v>
          </cell>
          <cell r="I1930" t="str">
            <v>Power+Data Cable PCB-PCB 600mm</v>
          </cell>
          <cell r="J1930">
            <v>21</v>
          </cell>
          <cell r="K1930">
            <v>21</v>
          </cell>
          <cell r="L1930">
            <v>11.55</v>
          </cell>
          <cell r="V1930" t="str">
            <v>CN</v>
          </cell>
          <cell r="Y1930">
            <v>105</v>
          </cell>
        </row>
        <row r="1931">
          <cell r="A1931">
            <v>91616028</v>
          </cell>
          <cell r="B1931" t="str">
            <v>Martin</v>
          </cell>
          <cell r="C1931" t="str">
            <v>Accessories</v>
          </cell>
          <cell r="D1931" t="str">
            <v>Power+Data Cable PCB-PCB 800mm</v>
          </cell>
          <cell r="E1931" t="str">
            <v>MAR--ACC</v>
          </cell>
          <cell r="G1931" t="str">
            <v>EOL pre-notice - Will be submitted for EOL soon - But will remain available to support final VC-Grid/Strip sales</v>
          </cell>
          <cell r="H1931" t="str">
            <v>Power+Data Cable PCB-PCB 800mm</v>
          </cell>
          <cell r="I1931" t="str">
            <v>Power+Data Cable PCB-PCB 800mm</v>
          </cell>
          <cell r="J1931">
            <v>23</v>
          </cell>
          <cell r="K1931">
            <v>23</v>
          </cell>
          <cell r="L1931">
            <v>12.65</v>
          </cell>
          <cell r="V1931" t="str">
            <v>CN</v>
          </cell>
          <cell r="W1931" t="str">
            <v>Non Compliant</v>
          </cell>
          <cell r="Y1931">
            <v>106</v>
          </cell>
        </row>
        <row r="1932">
          <cell r="A1932">
            <v>91616029</v>
          </cell>
          <cell r="B1932" t="str">
            <v>Martin</v>
          </cell>
          <cell r="C1932" t="str">
            <v>Accessories</v>
          </cell>
          <cell r="D1932" t="str">
            <v>Power+Data Cable PCB-PCB 1000mm</v>
          </cell>
          <cell r="E1932" t="str">
            <v>MAR--ACC</v>
          </cell>
          <cell r="G1932" t="str">
            <v>EOL pre-notice - Will be submitted for EOL soon - But will remain available to support final VC-Grid/Strip sales</v>
          </cell>
          <cell r="H1932" t="str">
            <v>Power+Data Cable PCB-PCB 1000mm</v>
          </cell>
          <cell r="I1932" t="str">
            <v>Power+Data Cable PCB-PCB 1000mm</v>
          </cell>
          <cell r="J1932">
            <v>26</v>
          </cell>
          <cell r="K1932">
            <v>26</v>
          </cell>
          <cell r="L1932">
            <v>14.3</v>
          </cell>
          <cell r="V1932" t="str">
            <v>CN</v>
          </cell>
          <cell r="W1932" t="str">
            <v>Non Compliant</v>
          </cell>
          <cell r="Y1932">
            <v>107</v>
          </cell>
        </row>
        <row r="1933">
          <cell r="A1933">
            <v>91616035</v>
          </cell>
          <cell r="B1933" t="str">
            <v>Martin</v>
          </cell>
          <cell r="C1933" t="str">
            <v>Accessories</v>
          </cell>
          <cell r="D1933" t="str">
            <v>Power+Data Adapter XLR4-PCB 0,25m</v>
          </cell>
          <cell r="E1933" t="str">
            <v>MAR--ACC</v>
          </cell>
          <cell r="G1933" t="str">
            <v>EOL pre-notice - Will be submitted for EOL soon - But will remain available to support final VC-Grid/Strip sales</v>
          </cell>
          <cell r="H1933" t="str">
            <v>Power+Data Adapter XLR4-PCB 0,25m</v>
          </cell>
          <cell r="I1933" t="str">
            <v>Power+Data Adapter XLR4-PCB 0,25m</v>
          </cell>
          <cell r="J1933">
            <v>46</v>
          </cell>
          <cell r="K1933">
            <v>46</v>
          </cell>
          <cell r="L1933">
            <v>25.3</v>
          </cell>
          <cell r="V1933" t="str">
            <v>CN</v>
          </cell>
          <cell r="Y1933">
            <v>108</v>
          </cell>
        </row>
        <row r="1934">
          <cell r="A1934">
            <v>91616036</v>
          </cell>
          <cell r="B1934" t="str">
            <v>Martin</v>
          </cell>
          <cell r="C1934" t="str">
            <v>Accessories</v>
          </cell>
          <cell r="D1934" t="str">
            <v>Power+Data Adapter PCB-XLR4 0,25m</v>
          </cell>
          <cell r="E1934" t="str">
            <v>MAR--ACC</v>
          </cell>
          <cell r="G1934" t="str">
            <v>EOL pre-notice - Will be submitted for EOL soon - But will remain available to support final VC-Grid/Strip sales</v>
          </cell>
          <cell r="H1934" t="str">
            <v>Power+Data Adapter PCB-XLR4 0,25m</v>
          </cell>
          <cell r="I1934" t="str">
            <v>Power+Data Adapter PCB-XLR4 0,25m</v>
          </cell>
          <cell r="J1934">
            <v>46</v>
          </cell>
          <cell r="K1934">
            <v>46</v>
          </cell>
          <cell r="L1934">
            <v>25.3</v>
          </cell>
          <cell r="V1934" t="str">
            <v>CN</v>
          </cell>
          <cell r="W1934" t="str">
            <v>Non Compliant</v>
          </cell>
          <cell r="Y1934">
            <v>109</v>
          </cell>
        </row>
        <row r="1935">
          <cell r="A1935">
            <v>91616037</v>
          </cell>
          <cell r="B1935" t="str">
            <v>Martin</v>
          </cell>
          <cell r="C1935" t="str">
            <v>Accessories</v>
          </cell>
          <cell r="D1935" t="str">
            <v>Power+Data Adapter XLR5+Power-XLR4 0,25m</v>
          </cell>
          <cell r="E1935" t="str">
            <v>MAR--ACC</v>
          </cell>
          <cell r="G1935" t="str">
            <v>EOL pre-notice - Will be submitted for EOL soon - But will remain available to support final VC-Grid/Strip sales</v>
          </cell>
          <cell r="H1935" t="str">
            <v>Power+Data Adapter XLR5+Power-XLR4 0,25m</v>
          </cell>
          <cell r="I1935" t="str">
            <v>Power+Data Adapter XLR5+Power-XLR4 0,25m</v>
          </cell>
          <cell r="J1935">
            <v>70</v>
          </cell>
          <cell r="K1935">
            <v>70</v>
          </cell>
          <cell r="L1935">
            <v>38.5</v>
          </cell>
          <cell r="V1935" t="str">
            <v>CN</v>
          </cell>
          <cell r="W1935" t="str">
            <v>Non Compliant</v>
          </cell>
          <cell r="Y1935">
            <v>110</v>
          </cell>
        </row>
        <row r="1936">
          <cell r="A1936">
            <v>91616038</v>
          </cell>
          <cell r="B1936" t="str">
            <v>Martin</v>
          </cell>
          <cell r="C1936" t="str">
            <v>Accessories</v>
          </cell>
          <cell r="D1936" t="str">
            <v>Power+Data Adapter XLR5+XLR4-XLR4 0,25m</v>
          </cell>
          <cell r="E1936" t="str">
            <v>MAR--ACC</v>
          </cell>
          <cell r="G1936" t="str">
            <v>EOL pre-notice - Will be submitted for EOL soon - But will remain available to support final VC-Grid/Strip sales</v>
          </cell>
          <cell r="H1936" t="str">
            <v>Power+Data Adapter XLR5+XLR4-XLR4 0,25m</v>
          </cell>
          <cell r="I1936" t="str">
            <v>Power+Data Adapter XLR5+XLR4-XLR4 0,25m</v>
          </cell>
          <cell r="J1936">
            <v>99</v>
          </cell>
          <cell r="K1936">
            <v>99</v>
          </cell>
          <cell r="L1936">
            <v>54.45</v>
          </cell>
          <cell r="V1936" t="str">
            <v>CN</v>
          </cell>
          <cell r="W1936" t="str">
            <v>Non Compliant</v>
          </cell>
          <cell r="Y1936">
            <v>111</v>
          </cell>
        </row>
        <row r="1937">
          <cell r="A1937">
            <v>91616039</v>
          </cell>
          <cell r="B1937" t="str">
            <v>Martin</v>
          </cell>
          <cell r="C1937" t="str">
            <v>Accessories</v>
          </cell>
          <cell r="D1937" t="str">
            <v>Power+Data Adapter XLR5+Tripi-XLR4 0,25m</v>
          </cell>
          <cell r="E1937" t="str">
            <v>MAR--ACC</v>
          </cell>
          <cell r="G1937" t="str">
            <v>EOL pre-notice - Will be submitted for EOL soon - But will remain available to support final VC-Grid/Strip sales</v>
          </cell>
          <cell r="H1937" t="str">
            <v>Power+Data Adapter XLR5+Tripi-XLR4 0,25m</v>
          </cell>
          <cell r="I1937" t="str">
            <v>Power+Data Adapter XLR5+Tripi-XLR4 0,25m</v>
          </cell>
          <cell r="J1937">
            <v>107</v>
          </cell>
          <cell r="K1937">
            <v>107</v>
          </cell>
          <cell r="L1937">
            <v>58.85</v>
          </cell>
          <cell r="V1937" t="str">
            <v>CN</v>
          </cell>
          <cell r="W1937" t="str">
            <v>Non Compliant</v>
          </cell>
          <cell r="Y1937">
            <v>112</v>
          </cell>
        </row>
        <row r="1938">
          <cell r="A1938">
            <v>91616040</v>
          </cell>
          <cell r="B1938" t="str">
            <v>Martin</v>
          </cell>
          <cell r="C1938" t="str">
            <v>Accessories</v>
          </cell>
          <cell r="D1938" t="str">
            <v>Power+Data Adapter XLR4-XLR5 0,25m</v>
          </cell>
          <cell r="E1938" t="str">
            <v>MAR--ACC</v>
          </cell>
          <cell r="G1938" t="str">
            <v>EOL pre-notice - Will be submitted for EOL soon - But will remain available to support final VC-Grid/Strip sales</v>
          </cell>
          <cell r="H1938" t="str">
            <v>Power+Data Adapter XLR4-XLR5 0,25m</v>
          </cell>
          <cell r="I1938" t="str">
            <v>Power+Data Adapter XLR4-XLR5 0,25m</v>
          </cell>
          <cell r="J1938">
            <v>81</v>
          </cell>
          <cell r="K1938">
            <v>81</v>
          </cell>
          <cell r="L1938">
            <v>44.550000000000004</v>
          </cell>
          <cell r="V1938" t="str">
            <v>CN</v>
          </cell>
          <cell r="W1938" t="str">
            <v>Non Compliant</v>
          </cell>
          <cell r="Y1938">
            <v>113</v>
          </cell>
        </row>
        <row r="1939">
          <cell r="A1939">
            <v>91616030</v>
          </cell>
          <cell r="B1939" t="str">
            <v>Martin</v>
          </cell>
          <cell r="C1939" t="str">
            <v>Accessories</v>
          </cell>
          <cell r="D1939" t="str">
            <v>Power+Data Cable XLR4-XLR4 1m</v>
          </cell>
          <cell r="E1939" t="str">
            <v>MAR--ACC</v>
          </cell>
          <cell r="G1939" t="str">
            <v>EOL pre-notice - Will be submitted for EOL soon - But will remain available to support final VC-Grid/Strip sales</v>
          </cell>
          <cell r="H1939" t="str">
            <v>Power+Data Cable XLR4-XLR4 1m</v>
          </cell>
          <cell r="I1939" t="str">
            <v>Power+Data Cable XLR4-XLR4 1m</v>
          </cell>
          <cell r="J1939">
            <v>68</v>
          </cell>
          <cell r="K1939">
            <v>68</v>
          </cell>
          <cell r="L1939">
            <v>37.400000000000006</v>
          </cell>
          <cell r="V1939" t="str">
            <v>CN</v>
          </cell>
          <cell r="W1939" t="str">
            <v>Non Compliant</v>
          </cell>
          <cell r="Y1939">
            <v>115</v>
          </cell>
        </row>
        <row r="1940">
          <cell r="A1940">
            <v>91616031</v>
          </cell>
          <cell r="B1940" t="str">
            <v>Martin</v>
          </cell>
          <cell r="C1940" t="str">
            <v>Accessories</v>
          </cell>
          <cell r="D1940" t="str">
            <v>Power+Data Cable XLR4-XLR4 2,5m</v>
          </cell>
          <cell r="E1940" t="str">
            <v>MAR--ACC</v>
          </cell>
          <cell r="G1940" t="str">
            <v>EOL pre-notice - Will be submitted for EOL soon - But will remain available to support final VC-Grid/Strip sales</v>
          </cell>
          <cell r="H1940" t="str">
            <v>Power+Data Cable XLR4-XLR4 2,5m</v>
          </cell>
          <cell r="I1940" t="str">
            <v>Power+Data Cable XLR4-XLR4 2,5m</v>
          </cell>
          <cell r="J1940">
            <v>79</v>
          </cell>
          <cell r="K1940">
            <v>79</v>
          </cell>
          <cell r="L1940">
            <v>43.45</v>
          </cell>
          <cell r="V1940" t="str">
            <v>CN</v>
          </cell>
          <cell r="W1940" t="str">
            <v>Non Compliant</v>
          </cell>
          <cell r="Y1940">
            <v>116</v>
          </cell>
        </row>
        <row r="1941">
          <cell r="A1941">
            <v>91616032</v>
          </cell>
          <cell r="B1941" t="str">
            <v>Martin</v>
          </cell>
          <cell r="C1941" t="str">
            <v>Accessories</v>
          </cell>
          <cell r="D1941" t="str">
            <v>Power+Data Cable XLR4-XLR4 5m</v>
          </cell>
          <cell r="E1941" t="str">
            <v>MAR--ACC</v>
          </cell>
          <cell r="G1941" t="str">
            <v>EOL pre-notice - Will be submitted for EOL soon - But will remain available to support final VC-Grid/Strip sales</v>
          </cell>
          <cell r="H1941" t="str">
            <v>Power+Data Cable XLR4-XLR4 5m</v>
          </cell>
          <cell r="I1941" t="str">
            <v>Power+Data Cable XLR4-XLR4 5m</v>
          </cell>
          <cell r="J1941">
            <v>96</v>
          </cell>
          <cell r="K1941">
            <v>96</v>
          </cell>
          <cell r="L1941">
            <v>52.800000000000004</v>
          </cell>
          <cell r="V1941" t="str">
            <v>CN</v>
          </cell>
          <cell r="W1941" t="str">
            <v>Non Compliant</v>
          </cell>
          <cell r="Y1941">
            <v>117</v>
          </cell>
        </row>
        <row r="1942">
          <cell r="A1942">
            <v>91616033</v>
          </cell>
          <cell r="B1942" t="str">
            <v>Martin</v>
          </cell>
          <cell r="C1942" t="str">
            <v>Accessories</v>
          </cell>
          <cell r="D1942" t="str">
            <v>Power+Data Cable XLR4-XLR4 10m</v>
          </cell>
          <cell r="E1942" t="str">
            <v>MAR--ACC</v>
          </cell>
          <cell r="G1942" t="str">
            <v>EOL pre-notice - Will be submitted for EOL soon - But will remain available to support final VC-Grid/Strip sales</v>
          </cell>
          <cell r="H1942" t="str">
            <v>Power+Data Cable XLR4-XLR4 10m</v>
          </cell>
          <cell r="I1942" t="str">
            <v>Power+Data Cable XLR4-XLR4 10m</v>
          </cell>
          <cell r="J1942">
            <v>134</v>
          </cell>
          <cell r="K1942">
            <v>134</v>
          </cell>
          <cell r="L1942">
            <v>73.7</v>
          </cell>
          <cell r="V1942" t="str">
            <v>CN</v>
          </cell>
          <cell r="W1942" t="str">
            <v>Non Compliant</v>
          </cell>
          <cell r="Y1942">
            <v>118</v>
          </cell>
        </row>
        <row r="1943">
          <cell r="A1943">
            <v>91616034</v>
          </cell>
          <cell r="B1943" t="str">
            <v>Martin</v>
          </cell>
          <cell r="C1943" t="str">
            <v>Accessories</v>
          </cell>
          <cell r="D1943" t="str">
            <v>Power+Data Cable XLR4-XLR4 25m</v>
          </cell>
          <cell r="E1943" t="str">
            <v>MAR--ACC</v>
          </cell>
          <cell r="G1943" t="str">
            <v>EOL pre-notice - Will be submitted for EOL soon - But will remain available to support final VC-Grid/Strip sales</v>
          </cell>
          <cell r="H1943" t="str">
            <v>Power+Data Cable XLR4-XLR4 25m</v>
          </cell>
          <cell r="I1943" t="str">
            <v>Power+Data Cable XLR4-XLR4 25m</v>
          </cell>
          <cell r="J1943">
            <v>260</v>
          </cell>
          <cell r="K1943">
            <v>260</v>
          </cell>
          <cell r="L1943">
            <v>143</v>
          </cell>
          <cell r="V1943" t="str">
            <v>CN</v>
          </cell>
          <cell r="W1943" t="str">
            <v>Non Compliant</v>
          </cell>
          <cell r="Y1943">
            <v>119</v>
          </cell>
        </row>
        <row r="1944">
          <cell r="A1944" t="str">
            <v>Power+Data BBD Rental (VDO Sceptron, VDO Fatron, VDO Dotron &amp; VC-Feeder)</v>
          </cell>
          <cell r="B1944" t="str">
            <v>Martin</v>
          </cell>
          <cell r="Y1944">
            <v>120</v>
          </cell>
        </row>
        <row r="1945">
          <cell r="A1945">
            <v>91616041</v>
          </cell>
          <cell r="B1945" t="str">
            <v>Martin</v>
          </cell>
          <cell r="C1945" t="str">
            <v>Accessories</v>
          </cell>
          <cell r="D1945" t="str">
            <v>Power+Data Cable Rental BBD-BBD 1m</v>
          </cell>
          <cell r="E1945" t="str">
            <v>MAR--ACC</v>
          </cell>
          <cell r="H1945" t="str">
            <v>Power+Data Cable Rental BBD-BBD 1m</v>
          </cell>
          <cell r="I1945" t="str">
            <v>Power+Data Cable Rental BBD-BBD 1m</v>
          </cell>
          <cell r="J1945">
            <v>51</v>
          </cell>
          <cell r="K1945">
            <v>51</v>
          </cell>
          <cell r="L1945">
            <v>28.05</v>
          </cell>
          <cell r="V1945" t="str">
            <v>CN</v>
          </cell>
          <cell r="Y1945">
            <v>121</v>
          </cell>
        </row>
        <row r="1946">
          <cell r="A1946">
            <v>91616024</v>
          </cell>
          <cell r="B1946" t="str">
            <v>Martin</v>
          </cell>
          <cell r="C1946" t="str">
            <v>Accessories</v>
          </cell>
          <cell r="D1946" t="str">
            <v>Power+Data Cable Rental BBD-BBD 2,5m</v>
          </cell>
          <cell r="E1946" t="str">
            <v>MAR--ACC</v>
          </cell>
          <cell r="H1946" t="str">
            <v>Power+Data Cable Rental BBD-BBD 2,5m</v>
          </cell>
          <cell r="I1946" t="str">
            <v>Power+Data Cable Rental BBD-BBD 2,5m</v>
          </cell>
          <cell r="J1946">
            <v>71</v>
          </cell>
          <cell r="K1946">
            <v>71</v>
          </cell>
          <cell r="L1946">
            <v>39.050000000000004</v>
          </cell>
          <cell r="V1946" t="str">
            <v>CN</v>
          </cell>
          <cell r="Y1946">
            <v>122</v>
          </cell>
        </row>
        <row r="1947">
          <cell r="A1947">
            <v>91616042</v>
          </cell>
          <cell r="B1947" t="str">
            <v>Martin</v>
          </cell>
          <cell r="C1947" t="str">
            <v>Accessories</v>
          </cell>
          <cell r="D1947" t="str">
            <v>Power+Data Cable Rental BBD-BBD 5m</v>
          </cell>
          <cell r="E1947" t="str">
            <v>MAR--ACC</v>
          </cell>
          <cell r="H1947" t="str">
            <v>Power+Data Cable Rental BBD-BBD 5m</v>
          </cell>
          <cell r="I1947" t="str">
            <v>Power+Data Cable Rental BBD-BBD 5m</v>
          </cell>
          <cell r="J1947">
            <v>97</v>
          </cell>
          <cell r="K1947">
            <v>97</v>
          </cell>
          <cell r="L1947">
            <v>53.35</v>
          </cell>
          <cell r="V1947" t="str">
            <v>CN</v>
          </cell>
          <cell r="Y1947">
            <v>123</v>
          </cell>
        </row>
        <row r="1948">
          <cell r="A1948">
            <v>91616043</v>
          </cell>
          <cell r="B1948" t="str">
            <v>Martin</v>
          </cell>
          <cell r="C1948" t="str">
            <v>Accessories</v>
          </cell>
          <cell r="D1948" t="str">
            <v>Power+Data Cable Rental BBD-BBD 10m</v>
          </cell>
          <cell r="E1948" t="str">
            <v>MAR--ACC</v>
          </cell>
          <cell r="H1948" t="str">
            <v>Power+Data Cable Rental BBD-BBD 10m</v>
          </cell>
          <cell r="I1948" t="str">
            <v>Power+Data Cable Rental BBD-BBD 10m</v>
          </cell>
          <cell r="J1948">
            <v>145</v>
          </cell>
          <cell r="K1948">
            <v>145</v>
          </cell>
          <cell r="L1948">
            <v>79.75</v>
          </cell>
          <cell r="V1948" t="str">
            <v>CN</v>
          </cell>
          <cell r="Y1948">
            <v>124</v>
          </cell>
        </row>
        <row r="1949">
          <cell r="A1949">
            <v>91616044</v>
          </cell>
          <cell r="B1949" t="str">
            <v>Martin</v>
          </cell>
          <cell r="C1949" t="str">
            <v>Accessories</v>
          </cell>
          <cell r="D1949" t="str">
            <v>Power+Data Cable Rental BBD-BBD 25m</v>
          </cell>
          <cell r="E1949" t="str">
            <v>MAR--ACC</v>
          </cell>
          <cell r="H1949" t="str">
            <v>Power+Data Cable Rental BBD-BBD 25m</v>
          </cell>
          <cell r="I1949" t="str">
            <v>Power+Data Cable Rental BBD-BBD 25m</v>
          </cell>
          <cell r="J1949">
            <v>277</v>
          </cell>
          <cell r="K1949">
            <v>277</v>
          </cell>
          <cell r="L1949">
            <v>152.35000000000002</v>
          </cell>
          <cell r="V1949" t="str">
            <v>CN</v>
          </cell>
          <cell r="Y1949">
            <v>125</v>
          </cell>
        </row>
        <row r="1950">
          <cell r="A1950">
            <v>91616045</v>
          </cell>
          <cell r="B1950" t="str">
            <v>Martin</v>
          </cell>
          <cell r="C1950" t="str">
            <v>Accessories</v>
          </cell>
          <cell r="D1950" t="str">
            <v>Power+Data Cable Rental 100m</v>
          </cell>
          <cell r="E1950" t="str">
            <v>MAR--ACC</v>
          </cell>
          <cell r="H1950" t="str">
            <v>Power+Data Cable Rental 100m</v>
          </cell>
          <cell r="I1950" t="str">
            <v>Power+Data Cable Rental 100m</v>
          </cell>
          <cell r="J1950">
            <v>1064</v>
          </cell>
          <cell r="K1950">
            <v>1064</v>
          </cell>
          <cell r="L1950">
            <v>585.20000000000005</v>
          </cell>
          <cell r="V1950" t="str">
            <v>CN</v>
          </cell>
          <cell r="Y1950">
            <v>126</v>
          </cell>
        </row>
        <row r="1951">
          <cell r="A1951" t="str">
            <v>Power+Data BBD Install (Exterior PixLine, Exterior Dot-HP &amp; VC-Feeder)</v>
          </cell>
          <cell r="B1951" t="str">
            <v>Martin</v>
          </cell>
          <cell r="Y1951">
            <v>127</v>
          </cell>
        </row>
        <row r="1952">
          <cell r="A1952">
            <v>91616055</v>
          </cell>
          <cell r="B1952" t="str">
            <v>Martin</v>
          </cell>
          <cell r="C1952" t="str">
            <v>Accessories</v>
          </cell>
          <cell r="D1952" t="str">
            <v>Power+Data Cable Instal CMX BBD-BBD 1m</v>
          </cell>
          <cell r="E1952" t="str">
            <v>MAR--ACC</v>
          </cell>
          <cell r="H1952" t="str">
            <v>Power+Data Cable Instal CMX BBD-BBD 1m</v>
          </cell>
          <cell r="I1952" t="str">
            <v>Power+Data Cable Instal CMX BBD-BBD 1m</v>
          </cell>
          <cell r="J1952">
            <v>53</v>
          </cell>
          <cell r="K1952">
            <v>53</v>
          </cell>
          <cell r="L1952">
            <v>29.150000000000002</v>
          </cell>
          <cell r="V1952" t="str">
            <v>CN</v>
          </cell>
          <cell r="Y1952">
            <v>128</v>
          </cell>
        </row>
        <row r="1953">
          <cell r="A1953">
            <v>91616056</v>
          </cell>
          <cell r="B1953" t="str">
            <v>Martin</v>
          </cell>
          <cell r="C1953" t="str">
            <v>Accessories</v>
          </cell>
          <cell r="D1953" t="str">
            <v>Power+Data Cable Instal CMX BBD-BBD 2,5m</v>
          </cell>
          <cell r="E1953" t="str">
            <v>MAR--ACC</v>
          </cell>
          <cell r="H1953" t="str">
            <v>Power+Data Cable Instal CMX BBD-BBD 2,5m</v>
          </cell>
          <cell r="I1953" t="str">
            <v>Power+Data Cable Instal CMX BBD-BBD 2,5m</v>
          </cell>
          <cell r="J1953">
            <v>75</v>
          </cell>
          <cell r="K1953">
            <v>75</v>
          </cell>
          <cell r="L1953">
            <v>41.25</v>
          </cell>
          <cell r="V1953" t="str">
            <v>TW</v>
          </cell>
          <cell r="Y1953">
            <v>129</v>
          </cell>
        </row>
        <row r="1954">
          <cell r="A1954">
            <v>91616057</v>
          </cell>
          <cell r="B1954" t="str">
            <v>Martin</v>
          </cell>
          <cell r="C1954" t="str">
            <v>Accessories</v>
          </cell>
          <cell r="D1954" t="str">
            <v>Power+Data Cable Instal CMX BBD-BBD 5m</v>
          </cell>
          <cell r="E1954" t="str">
            <v>MAR--ACC</v>
          </cell>
          <cell r="H1954" t="str">
            <v>Power+Data Cable Instal CMX BBD-BBD 5m</v>
          </cell>
          <cell r="I1954" t="str">
            <v>Power+Data Cable Instal CMX BBD-BBD 5m</v>
          </cell>
          <cell r="J1954">
            <v>107</v>
          </cell>
          <cell r="K1954">
            <v>107</v>
          </cell>
          <cell r="L1954">
            <v>58.85</v>
          </cell>
          <cell r="V1954" t="str">
            <v>CN</v>
          </cell>
          <cell r="Y1954">
            <v>130</v>
          </cell>
        </row>
        <row r="1955">
          <cell r="A1955">
            <v>91616058</v>
          </cell>
          <cell r="B1955" t="str">
            <v>Martin</v>
          </cell>
          <cell r="C1955" t="str">
            <v>Accessories</v>
          </cell>
          <cell r="D1955" t="str">
            <v>Power+Data Cable Instal CMX BBD-BBD 10m</v>
          </cell>
          <cell r="E1955" t="str">
            <v>MAR--ACC</v>
          </cell>
          <cell r="H1955" t="str">
            <v>Power+Data Cable Instal CMX BBD-BBD 10m</v>
          </cell>
          <cell r="I1955" t="str">
            <v>Power+Data Cable Instal CMX BBD-BBD 10m</v>
          </cell>
          <cell r="J1955">
            <v>167</v>
          </cell>
          <cell r="K1955">
            <v>167</v>
          </cell>
          <cell r="L1955">
            <v>91.850000000000009</v>
          </cell>
          <cell r="V1955" t="str">
            <v>TW</v>
          </cell>
          <cell r="Y1955">
            <v>131</v>
          </cell>
        </row>
        <row r="1956">
          <cell r="A1956">
            <v>91616059</v>
          </cell>
          <cell r="B1956" t="str">
            <v>Martin</v>
          </cell>
          <cell r="C1956" t="str">
            <v>Accessories</v>
          </cell>
          <cell r="D1956" t="str">
            <v>Power+Data Cable Instal CMX BBD-BBD 25m</v>
          </cell>
          <cell r="E1956" t="str">
            <v>MAR--ACC</v>
          </cell>
          <cell r="H1956" t="str">
            <v>Power+Data Cable Instal CMX BBD-BBD 25m</v>
          </cell>
          <cell r="I1956" t="str">
            <v>Power+Data Cable Instal CMX BBD-BBD 25m</v>
          </cell>
          <cell r="J1956">
            <v>369</v>
          </cell>
          <cell r="K1956">
            <v>369</v>
          </cell>
          <cell r="L1956">
            <v>202.95000000000002</v>
          </cell>
          <cell r="V1956" t="str">
            <v>TW</v>
          </cell>
          <cell r="Y1956">
            <v>132</v>
          </cell>
        </row>
        <row r="1957">
          <cell r="A1957">
            <v>91616060</v>
          </cell>
          <cell r="B1957" t="str">
            <v>Martin</v>
          </cell>
          <cell r="C1957" t="str">
            <v>Accessories</v>
          </cell>
          <cell r="D1957" t="str">
            <v>Power+Data Cable Instal CMX 100m</v>
          </cell>
          <cell r="E1957" t="str">
            <v>MAR--ACC</v>
          </cell>
          <cell r="H1957" t="str">
            <v>Power+Data Cable Instal CMX 100m</v>
          </cell>
          <cell r="I1957" t="str">
            <v>Power+Data Cable Instal CMX 100m</v>
          </cell>
          <cell r="J1957">
            <v>1430</v>
          </cell>
          <cell r="K1957">
            <v>1430</v>
          </cell>
          <cell r="L1957">
            <v>786.50000000000011</v>
          </cell>
          <cell r="V1957" t="str">
            <v>TW</v>
          </cell>
          <cell r="Y1957">
            <v>133</v>
          </cell>
        </row>
        <row r="1958">
          <cell r="A1958">
            <v>91616012</v>
          </cell>
          <cell r="B1958" t="str">
            <v>Martin</v>
          </cell>
          <cell r="C1958" t="str">
            <v>Accessories</v>
          </cell>
          <cell r="D1958" t="str">
            <v>Power+Data Cable Instl LSZH BBD-BBD 1m</v>
          </cell>
          <cell r="E1958" t="str">
            <v>MAR--ACC</v>
          </cell>
          <cell r="H1958" t="str">
            <v>Power+Data Cable Instl LSZH BBD-BBD 1m</v>
          </cell>
          <cell r="I1958" t="str">
            <v>Power+Data Cable Instl LSZH BBD-BBD 1m</v>
          </cell>
          <cell r="J1958">
            <v>56</v>
          </cell>
          <cell r="K1958">
            <v>56</v>
          </cell>
          <cell r="L1958">
            <v>30.800000000000004</v>
          </cell>
          <cell r="V1958" t="str">
            <v>CN</v>
          </cell>
          <cell r="Y1958">
            <v>135</v>
          </cell>
        </row>
        <row r="1959">
          <cell r="A1959">
            <v>91616013</v>
          </cell>
          <cell r="B1959" t="str">
            <v>Martin</v>
          </cell>
          <cell r="C1959" t="str">
            <v>Accessories</v>
          </cell>
          <cell r="D1959" t="str">
            <v>Power+Data Cable Instl LSZH BBD-BBD 2,5m</v>
          </cell>
          <cell r="E1959" t="str">
            <v>MAR--ACC</v>
          </cell>
          <cell r="H1959" t="str">
            <v>Power+Data Cable Instl LSZH BBD-BBD 2,5m</v>
          </cell>
          <cell r="I1959" t="str">
            <v>Power+Data Cable Instl LSZH BBD-BBD 2,5m</v>
          </cell>
          <cell r="J1959">
            <v>84</v>
          </cell>
          <cell r="K1959">
            <v>84</v>
          </cell>
          <cell r="L1959">
            <v>46.2</v>
          </cell>
          <cell r="V1959" t="str">
            <v>CN</v>
          </cell>
          <cell r="Y1959">
            <v>136</v>
          </cell>
        </row>
        <row r="1960">
          <cell r="A1960">
            <v>91616014</v>
          </cell>
          <cell r="B1960" t="str">
            <v>Martin</v>
          </cell>
          <cell r="C1960" t="str">
            <v>Accessories</v>
          </cell>
          <cell r="D1960" t="str">
            <v>Power+Data Cable Instl LSZH BBD-BBD 5m</v>
          </cell>
          <cell r="E1960" t="str">
            <v>MAR--ACC</v>
          </cell>
          <cell r="H1960" t="str">
            <v>Power+Data Cable Instl LSZH BBD-BBD 5m</v>
          </cell>
          <cell r="I1960" t="str">
            <v>Power+Data Cable Instl LSZH BBD-BBD 5m</v>
          </cell>
          <cell r="J1960">
            <v>127</v>
          </cell>
          <cell r="K1960">
            <v>127</v>
          </cell>
          <cell r="L1960">
            <v>69.850000000000009</v>
          </cell>
          <cell r="V1960" t="str">
            <v>CN</v>
          </cell>
          <cell r="Y1960">
            <v>137</v>
          </cell>
        </row>
        <row r="1961">
          <cell r="A1961">
            <v>91616015</v>
          </cell>
          <cell r="B1961" t="str">
            <v>Martin</v>
          </cell>
          <cell r="C1961" t="str">
            <v>Accessories</v>
          </cell>
          <cell r="D1961" t="str">
            <v>Power+Data Cable Instl LSZH BBD-BBD 10m</v>
          </cell>
          <cell r="E1961" t="str">
            <v>MAR--ACC</v>
          </cell>
          <cell r="H1961" t="str">
            <v>Power+Data Cable Instl LSZH BBD-BBD 10m</v>
          </cell>
          <cell r="I1961" t="str">
            <v>Power+Data Cable Instl LSZH BBD-BBD 10m</v>
          </cell>
          <cell r="J1961">
            <v>209</v>
          </cell>
          <cell r="K1961">
            <v>209</v>
          </cell>
          <cell r="L1961">
            <v>114.95</v>
          </cell>
          <cell r="V1961" t="str">
            <v>CN</v>
          </cell>
          <cell r="Y1961">
            <v>138</v>
          </cell>
        </row>
        <row r="1962">
          <cell r="A1962">
            <v>91616016</v>
          </cell>
          <cell r="B1962" t="str">
            <v>Martin</v>
          </cell>
          <cell r="C1962" t="str">
            <v>Accessories</v>
          </cell>
          <cell r="D1962" t="str">
            <v>Power+Data Cable Instl LSZH BBD-BBD 25m</v>
          </cell>
          <cell r="E1962" t="str">
            <v>MAR--ACC</v>
          </cell>
          <cell r="H1962" t="str">
            <v>Power+Data Cable Instl LSZH BBD-BBD 25m</v>
          </cell>
          <cell r="I1962" t="str">
            <v>Power+Data Cable Instl LSZH BBD-BBD 25m</v>
          </cell>
          <cell r="J1962">
            <v>465</v>
          </cell>
          <cell r="K1962">
            <v>465</v>
          </cell>
          <cell r="L1962">
            <v>255.75000000000003</v>
          </cell>
          <cell r="V1962" t="str">
            <v>CN</v>
          </cell>
          <cell r="Y1962">
            <v>139</v>
          </cell>
        </row>
        <row r="1963">
          <cell r="A1963">
            <v>91616017</v>
          </cell>
          <cell r="B1963" t="str">
            <v>Martin</v>
          </cell>
          <cell r="C1963" t="str">
            <v>Accessories</v>
          </cell>
          <cell r="D1963" t="str">
            <v>Power+Data Cable Instl LSZH 100m</v>
          </cell>
          <cell r="E1963" t="str">
            <v>MAR--ACC</v>
          </cell>
          <cell r="H1963" t="str">
            <v>Power+Data Cable Instl LSZH 100m</v>
          </cell>
          <cell r="I1963" t="str">
            <v>Power+Data Cable Instl LSZH 100m</v>
          </cell>
          <cell r="J1963">
            <v>1814</v>
          </cell>
          <cell r="K1963">
            <v>1814</v>
          </cell>
          <cell r="L1963">
            <v>997.7</v>
          </cell>
          <cell r="V1963" t="str">
            <v>CN</v>
          </cell>
          <cell r="Y1963">
            <v>140</v>
          </cell>
        </row>
        <row r="1964">
          <cell r="A1964">
            <v>91616046</v>
          </cell>
          <cell r="B1964" t="str">
            <v>Martin</v>
          </cell>
          <cell r="C1964" t="str">
            <v>Accessories</v>
          </cell>
          <cell r="D1964" t="str">
            <v>Power+Data Adapter XLR4-BBD 0,25m</v>
          </cell>
          <cell r="E1964" t="str">
            <v>MAR--ACC</v>
          </cell>
          <cell r="H1964" t="str">
            <v>Power+Data Adapter XLR4-BBD 0,25m</v>
          </cell>
          <cell r="I1964" t="str">
            <v>Power+Data Adapter XLR4-BBD 0,25m</v>
          </cell>
          <cell r="J1964">
            <v>68</v>
          </cell>
          <cell r="K1964">
            <v>68</v>
          </cell>
          <cell r="L1964">
            <v>37.400000000000006</v>
          </cell>
          <cell r="V1964" t="str">
            <v>CN</v>
          </cell>
          <cell r="Y1964">
            <v>142</v>
          </cell>
        </row>
        <row r="1965">
          <cell r="A1965">
            <v>91616047</v>
          </cell>
          <cell r="B1965" t="str">
            <v>Martin</v>
          </cell>
          <cell r="C1965" t="str">
            <v>Accessories</v>
          </cell>
          <cell r="D1965" t="str">
            <v>Power+Data Adapter BBD-XLR4 0,25m</v>
          </cell>
          <cell r="E1965" t="str">
            <v>MAR--ACC</v>
          </cell>
          <cell r="H1965" t="str">
            <v>Power+Data Adapter BBD-XLR4 0,25m</v>
          </cell>
          <cell r="I1965" t="str">
            <v>Power+Data Adapter BBD-XLR4 0,25m</v>
          </cell>
          <cell r="J1965">
            <v>120</v>
          </cell>
          <cell r="K1965">
            <v>120</v>
          </cell>
          <cell r="L1965">
            <v>66</v>
          </cell>
          <cell r="V1965" t="str">
            <v>CN</v>
          </cell>
          <cell r="W1965" t="str">
            <v>Non Compliant</v>
          </cell>
          <cell r="Y1965">
            <v>143</v>
          </cell>
        </row>
        <row r="1966">
          <cell r="A1966">
            <v>91616053</v>
          </cell>
          <cell r="B1966" t="str">
            <v>Martin</v>
          </cell>
          <cell r="C1966" t="str">
            <v>Linear</v>
          </cell>
          <cell r="D1966" t="str">
            <v xml:space="preserve">POWER+DATA ADAPTER M16-BBD 0,25M </v>
          </cell>
          <cell r="E1966" t="str">
            <v>MAR--ACC</v>
          </cell>
          <cell r="H1966" t="str">
            <v xml:space="preserve">POWER+DATA ADAPTER M16-BBD 0,25M </v>
          </cell>
          <cell r="I1966" t="str">
            <v xml:space="preserve">POWER+DATA ADAPTER M16-BBD 0,25M </v>
          </cell>
          <cell r="J1966">
            <v>45</v>
          </cell>
          <cell r="K1966">
            <v>45</v>
          </cell>
          <cell r="L1966">
            <v>24.750000000000004</v>
          </cell>
          <cell r="V1966" t="str">
            <v>CN</v>
          </cell>
          <cell r="Y1966">
            <v>144</v>
          </cell>
        </row>
        <row r="1967">
          <cell r="A1967">
            <v>91616054</v>
          </cell>
          <cell r="B1967" t="str">
            <v>Martin</v>
          </cell>
          <cell r="C1967" t="str">
            <v>Linear</v>
          </cell>
          <cell r="D1967" t="str">
            <v xml:space="preserve">POWER+DATA ADAPTER BBD-M16 0,25M </v>
          </cell>
          <cell r="E1967" t="str">
            <v>MAR--ACC</v>
          </cell>
          <cell r="H1967" t="str">
            <v xml:space="preserve">POWER+DATA ADAPTER BBD-M16 0,25M </v>
          </cell>
          <cell r="I1967" t="str">
            <v xml:space="preserve">POWER+DATA ADAPTER BBD-M16 0,25M </v>
          </cell>
          <cell r="J1967">
            <v>52</v>
          </cell>
          <cell r="K1967">
            <v>52</v>
          </cell>
          <cell r="L1967">
            <v>28.6</v>
          </cell>
          <cell r="V1967" t="str">
            <v>CN</v>
          </cell>
          <cell r="X1967" t="str">
            <v>http://www.martin.com/en-us/product-details/vc-feeder</v>
          </cell>
          <cell r="Y1967">
            <v>145</v>
          </cell>
        </row>
        <row r="1968">
          <cell r="A1968">
            <v>91616048</v>
          </cell>
          <cell r="B1968" t="str">
            <v>Martin</v>
          </cell>
          <cell r="C1968" t="str">
            <v>Accessories</v>
          </cell>
          <cell r="D1968" t="str">
            <v>Power+Data Adapter XLR5+Power-BBD 0,25m</v>
          </cell>
          <cell r="E1968" t="str">
            <v>MAR--ACC</v>
          </cell>
          <cell r="H1968" t="str">
            <v>Power+Data Adapter XLR5+Power-BBD 0,25m</v>
          </cell>
          <cell r="I1968" t="str">
            <v>Power+Data Adapter XLR5+Power-BBD 0,25m</v>
          </cell>
          <cell r="J1968">
            <v>82</v>
          </cell>
          <cell r="K1968">
            <v>82</v>
          </cell>
          <cell r="L1968">
            <v>45.1</v>
          </cell>
          <cell r="V1968" t="str">
            <v>CN</v>
          </cell>
          <cell r="Y1968">
            <v>146</v>
          </cell>
        </row>
        <row r="1969">
          <cell r="A1969">
            <v>91616049</v>
          </cell>
          <cell r="B1969" t="str">
            <v>Martin</v>
          </cell>
          <cell r="C1969" t="str">
            <v>Accessories</v>
          </cell>
          <cell r="D1969" t="str">
            <v>Power+Data Adapter XLR5+XLR4-BBD 0,25m</v>
          </cell>
          <cell r="E1969" t="str">
            <v>MAR--ACC</v>
          </cell>
          <cell r="H1969" t="str">
            <v>Power+Data Adapter XLR5+XLR4-BBD 0,25m</v>
          </cell>
          <cell r="I1969" t="str">
            <v>Power+Data Adapter XLR5+XLR4-BBD 0,25m</v>
          </cell>
          <cell r="J1969">
            <v>177</v>
          </cell>
          <cell r="K1969">
            <v>177</v>
          </cell>
          <cell r="L1969">
            <v>97.350000000000009</v>
          </cell>
          <cell r="V1969" t="str">
            <v>CN</v>
          </cell>
          <cell r="W1969" t="str">
            <v>Non Compliant</v>
          </cell>
          <cell r="Y1969">
            <v>147</v>
          </cell>
        </row>
        <row r="1970">
          <cell r="A1970">
            <v>91616050</v>
          </cell>
          <cell r="B1970" t="str">
            <v>Martin</v>
          </cell>
          <cell r="C1970" t="str">
            <v>Accessories</v>
          </cell>
          <cell r="D1970" t="str">
            <v>Power+Data Adapter XLR5+Tripi-BBD 0,25m</v>
          </cell>
          <cell r="E1970" t="str">
            <v>MAR--ACC</v>
          </cell>
          <cell r="H1970" t="str">
            <v>Power+Data Adapter XLR5+Tripi-BBD 0,25m</v>
          </cell>
          <cell r="I1970" t="str">
            <v>Power+Data Adapter XLR5+Tripi-BBD 0,25m</v>
          </cell>
          <cell r="J1970">
            <v>212</v>
          </cell>
          <cell r="K1970">
            <v>212</v>
          </cell>
          <cell r="L1970">
            <v>116.60000000000001</v>
          </cell>
          <cell r="V1970" t="str">
            <v>CN</v>
          </cell>
          <cell r="Y1970">
            <v>148</v>
          </cell>
        </row>
        <row r="1971">
          <cell r="A1971">
            <v>91616051</v>
          </cell>
          <cell r="B1971" t="str">
            <v>Martin</v>
          </cell>
          <cell r="C1971" t="str">
            <v>Accessories</v>
          </cell>
          <cell r="D1971" t="str">
            <v>Power+Data Adapter BBD-XLR5 0,25m</v>
          </cell>
          <cell r="E1971" t="str">
            <v>MAR--ACC</v>
          </cell>
          <cell r="H1971" t="str">
            <v>Power+Data Adapter BBD-XLR5 0,25m</v>
          </cell>
          <cell r="I1971" t="str">
            <v>Power+Data Adapter BBD-XLR5 0,25m</v>
          </cell>
          <cell r="J1971">
            <v>193</v>
          </cell>
          <cell r="K1971">
            <v>193</v>
          </cell>
          <cell r="L1971">
            <v>106.15</v>
          </cell>
          <cell r="V1971" t="str">
            <v>TW</v>
          </cell>
          <cell r="Y1971">
            <v>149</v>
          </cell>
        </row>
        <row r="1972">
          <cell r="A1972">
            <v>91611750</v>
          </cell>
          <cell r="B1972" t="str">
            <v>Martin</v>
          </cell>
          <cell r="C1972" t="str">
            <v>Accessories</v>
          </cell>
          <cell r="D1972" t="str">
            <v>Power+Data Connector BBD Male</v>
          </cell>
          <cell r="E1972" t="str">
            <v>EXT-WASH</v>
          </cell>
          <cell r="H1972" t="str">
            <v>Power+Data Connector BBD Male</v>
          </cell>
          <cell r="I1972" t="str">
            <v>Power+Data Connector BBD Male</v>
          </cell>
          <cell r="J1972">
            <v>36</v>
          </cell>
          <cell r="K1972">
            <v>36</v>
          </cell>
          <cell r="L1972">
            <v>19.8</v>
          </cell>
          <cell r="V1972" t="str">
            <v>CN</v>
          </cell>
          <cell r="W1972" t="str">
            <v>Non Compliant</v>
          </cell>
          <cell r="Y1972">
            <v>151</v>
          </cell>
        </row>
        <row r="1973">
          <cell r="A1973">
            <v>91611751</v>
          </cell>
          <cell r="B1973" t="str">
            <v>Martin</v>
          </cell>
          <cell r="C1973" t="str">
            <v>Accessories</v>
          </cell>
          <cell r="D1973" t="str">
            <v>Power+Data Connector BBD Female</v>
          </cell>
          <cell r="E1973" t="str">
            <v>MAR--ACC</v>
          </cell>
          <cell r="H1973" t="str">
            <v>Power+Data Connector BBD Female</v>
          </cell>
          <cell r="I1973" t="str">
            <v>Power+Data Connector BBD Female</v>
          </cell>
          <cell r="J1973">
            <v>36</v>
          </cell>
          <cell r="K1973">
            <v>36</v>
          </cell>
          <cell r="L1973">
            <v>19.8</v>
          </cell>
          <cell r="V1973" t="str">
            <v>CN</v>
          </cell>
          <cell r="W1973" t="str">
            <v>Non Compliant</v>
          </cell>
          <cell r="Y1973">
            <v>152</v>
          </cell>
        </row>
        <row r="1974">
          <cell r="A1974">
            <v>91616052</v>
          </cell>
          <cell r="B1974" t="str">
            <v>Martin</v>
          </cell>
          <cell r="C1974" t="str">
            <v>Accessories</v>
          </cell>
          <cell r="D1974" t="str">
            <v>Set of 10 caps for Connector BBD Female</v>
          </cell>
          <cell r="E1974" t="str">
            <v>MAR--ACC</v>
          </cell>
          <cell r="H1974" t="str">
            <v>Set of 10 caps for Connector BBD Female</v>
          </cell>
          <cell r="I1974" t="str">
            <v>Set of 10 caps for Connector BBD Female</v>
          </cell>
          <cell r="J1974">
            <v>20</v>
          </cell>
          <cell r="K1974">
            <v>20</v>
          </cell>
          <cell r="L1974">
            <v>11</v>
          </cell>
          <cell r="V1974" t="str">
            <v>CN</v>
          </cell>
          <cell r="Y1974">
            <v>153</v>
          </cell>
        </row>
        <row r="1975">
          <cell r="A1975" t="str">
            <v>Atomic Range</v>
          </cell>
          <cell r="B1975" t="str">
            <v>Martin</v>
          </cell>
          <cell r="Y1975">
            <v>156</v>
          </cell>
        </row>
        <row r="1976">
          <cell r="A1976" t="str">
            <v>Atomic 3000 Family</v>
          </cell>
          <cell r="B1976" t="str">
            <v>Martin</v>
          </cell>
          <cell r="Y1976">
            <v>158</v>
          </cell>
        </row>
        <row r="1977">
          <cell r="A1977" t="str">
            <v>Atomic 3000 LED</v>
          </cell>
          <cell r="B1977" t="str">
            <v>Martin</v>
          </cell>
          <cell r="Y1977">
            <v>159</v>
          </cell>
        </row>
        <row r="1978">
          <cell r="A1978" t="str">
            <v>90425000HU</v>
          </cell>
          <cell r="B1978" t="str">
            <v>Martin</v>
          </cell>
          <cell r="C1978" t="str">
            <v>Effect Lights</v>
          </cell>
          <cell r="D1978" t="str">
            <v>Atomic 3000 LED</v>
          </cell>
          <cell r="E1978" t="str">
            <v>MAR--VDO</v>
          </cell>
          <cell r="H1978" t="str">
            <v>Atomic 3000 LED</v>
          </cell>
          <cell r="I1978" t="str">
            <v>Atomic 3000 LED</v>
          </cell>
          <cell r="J1978">
            <v>4989</v>
          </cell>
          <cell r="K1978">
            <v>4989</v>
          </cell>
          <cell r="L1978">
            <v>2743.9500000000003</v>
          </cell>
          <cell r="O1978">
            <v>17.2</v>
          </cell>
          <cell r="P1978">
            <v>688705007434</v>
          </cell>
          <cell r="V1978" t="str">
            <v>HU</v>
          </cell>
          <cell r="Y1978">
            <v>160</v>
          </cell>
        </row>
        <row r="1979">
          <cell r="A1979" t="str">
            <v>Atomic Colors</v>
          </cell>
          <cell r="B1979" t="str">
            <v>Martin</v>
          </cell>
          <cell r="Y1979">
            <v>161</v>
          </cell>
        </row>
        <row r="1980">
          <cell r="A1980">
            <v>91611086</v>
          </cell>
          <cell r="B1980" t="str">
            <v>Martin</v>
          </cell>
          <cell r="C1980" t="str">
            <v>Effect Lights</v>
          </cell>
          <cell r="D1980" t="str">
            <v>Atomic Colors for Atomic 3000</v>
          </cell>
          <cell r="E1980" t="str">
            <v>MEF-ATOMI</v>
          </cell>
          <cell r="G1980" t="str">
            <v>EOL stage – limited availability may apply</v>
          </cell>
          <cell r="H1980" t="str">
            <v>Atomic Colors for Atomic 3000</v>
          </cell>
          <cell r="I1980" t="str">
            <v>Atomic Colors for Atomic 3000</v>
          </cell>
          <cell r="J1980">
            <v>2340</v>
          </cell>
          <cell r="K1980">
            <v>2340</v>
          </cell>
          <cell r="L1980">
            <v>1287</v>
          </cell>
          <cell r="P1980">
            <v>688705007441</v>
          </cell>
          <cell r="Y1980">
            <v>162</v>
          </cell>
        </row>
        <row r="1981">
          <cell r="A1981">
            <v>91611090</v>
          </cell>
          <cell r="B1981" t="str">
            <v>Martin</v>
          </cell>
          <cell r="C1981" t="str">
            <v>Effect Lights</v>
          </cell>
          <cell r="D1981" t="str">
            <v>Color Std. Gel String Atomic</v>
          </cell>
          <cell r="E1981" t="str">
            <v>MEF-ATOMI</v>
          </cell>
          <cell r="G1981" t="str">
            <v>EOL stage – very limited availability</v>
          </cell>
          <cell r="H1981" t="str">
            <v>Color Std. Gel String Atomic</v>
          </cell>
          <cell r="I1981" t="str">
            <v>Color Std. Gel String Atomic</v>
          </cell>
          <cell r="J1981">
            <v>295</v>
          </cell>
          <cell r="K1981">
            <v>295</v>
          </cell>
          <cell r="L1981">
            <v>162.25</v>
          </cell>
          <cell r="P1981">
            <v>5706681212569</v>
          </cell>
          <cell r="Y1981">
            <v>163</v>
          </cell>
        </row>
        <row r="1982">
          <cell r="A1982" t="str">
            <v>ELP Range</v>
          </cell>
          <cell r="B1982" t="str">
            <v>Martin</v>
          </cell>
          <cell r="Y1982">
            <v>166</v>
          </cell>
        </row>
        <row r="1983">
          <cell r="A1983" t="str">
            <v>ELP PAR Family</v>
          </cell>
          <cell r="B1983" t="str">
            <v>Martin</v>
          </cell>
          <cell r="Y1983">
            <v>168</v>
          </cell>
        </row>
        <row r="1984">
          <cell r="A1984" t="str">
            <v>ELP PAR</v>
          </cell>
          <cell r="B1984" t="str">
            <v>Martin</v>
          </cell>
          <cell r="Y1984">
            <v>169</v>
          </cell>
        </row>
        <row r="1985">
          <cell r="A1985" t="str">
            <v>MAR-90800000</v>
          </cell>
          <cell r="B1985" t="str">
            <v>Martin</v>
          </cell>
          <cell r="C1985" t="str">
            <v>Static Lights</v>
          </cell>
          <cell r="D1985" t="str">
            <v>MARTIN ELP PAR</v>
          </cell>
          <cell r="E1985" t="str">
            <v>EXT-LIN</v>
          </cell>
          <cell r="H1985" t="str">
            <v>MARTIN ELP PAR</v>
          </cell>
          <cell r="I1985" t="str">
            <v>MARTIN ELP PAR</v>
          </cell>
          <cell r="J1985">
            <v>2073</v>
          </cell>
          <cell r="K1985">
            <v>2073</v>
          </cell>
          <cell r="L1985">
            <v>1140.1500000000001</v>
          </cell>
          <cell r="P1985">
            <v>688705008004</v>
          </cell>
          <cell r="V1985" t="str">
            <v>CN</v>
          </cell>
          <cell r="Y1985">
            <v>170</v>
          </cell>
        </row>
        <row r="1986">
          <cell r="A1986" t="str">
            <v>MAR-90800005</v>
          </cell>
          <cell r="B1986" t="str">
            <v>Martin</v>
          </cell>
          <cell r="C1986" t="str">
            <v>Static Lights</v>
          </cell>
          <cell r="D1986" t="str">
            <v>MARTIN ELP PAR - WHITE</v>
          </cell>
          <cell r="E1986" t="str">
            <v>MAR--ELP</v>
          </cell>
          <cell r="H1986" t="str">
            <v>MARTIN ELP PAR</v>
          </cell>
          <cell r="I1986" t="str">
            <v>MARTIN ELP PAR</v>
          </cell>
          <cell r="J1986">
            <v>2115</v>
          </cell>
          <cell r="K1986">
            <v>2115</v>
          </cell>
          <cell r="L1986">
            <v>1163.25</v>
          </cell>
          <cell r="P1986">
            <v>688705009919</v>
          </cell>
          <cell r="V1986" t="str">
            <v>CN</v>
          </cell>
          <cell r="Y1986">
            <v>171</v>
          </cell>
        </row>
        <row r="1987">
          <cell r="A1987" t="str">
            <v>ELP PAR IP</v>
          </cell>
          <cell r="B1987" t="str">
            <v>Martin</v>
          </cell>
          <cell r="Y1987">
            <v>172</v>
          </cell>
        </row>
        <row r="1988">
          <cell r="A1988" t="str">
            <v>MAR-90800010</v>
          </cell>
          <cell r="B1988" t="str">
            <v>Martin</v>
          </cell>
          <cell r="C1988" t="str">
            <v>Static Lights</v>
          </cell>
          <cell r="D1988" t="str">
            <v>MARTIN ELP PAR IP</v>
          </cell>
          <cell r="E1988" t="str">
            <v>MAR--ELP</v>
          </cell>
          <cell r="H1988" t="str">
            <v>MARTIN ELP PAR IP</v>
          </cell>
          <cell r="I1988" t="str">
            <v>MARTIN ELP PAR IP</v>
          </cell>
          <cell r="J1988">
            <v>2243</v>
          </cell>
          <cell r="K1988">
            <v>2243</v>
          </cell>
          <cell r="L1988">
            <v>1233.6500000000001</v>
          </cell>
          <cell r="P1988">
            <v>688705008011</v>
          </cell>
          <cell r="V1988" t="str">
            <v>CN</v>
          </cell>
          <cell r="X1988" t="str">
            <v>https://www.martin.com/en/products/elp-par-ip</v>
          </cell>
          <cell r="Y1988">
            <v>173</v>
          </cell>
        </row>
        <row r="1989">
          <cell r="A1989" t="str">
            <v>MAR-90800015</v>
          </cell>
          <cell r="B1989" t="str">
            <v>Martin</v>
          </cell>
          <cell r="C1989" t="str">
            <v>Static Lights</v>
          </cell>
          <cell r="D1989" t="str">
            <v>MARTIN ELP PAR IP - WHITE</v>
          </cell>
          <cell r="E1989" t="str">
            <v>MAR--ELP</v>
          </cell>
          <cell r="H1989" t="str">
            <v>MARTIN ELP PAR IP</v>
          </cell>
          <cell r="I1989" t="str">
            <v>MARTIN ELP PAR IP</v>
          </cell>
          <cell r="J1989">
            <v>2448</v>
          </cell>
          <cell r="K1989">
            <v>2448</v>
          </cell>
          <cell r="L1989">
            <v>1346.4</v>
          </cell>
          <cell r="P1989">
            <v>688705009902</v>
          </cell>
          <cell r="V1989" t="str">
            <v>CN</v>
          </cell>
          <cell r="X1989" t="str">
            <v>https://www.martin.com/en/products/elp-par-ip</v>
          </cell>
          <cell r="Y1989">
            <v>174</v>
          </cell>
        </row>
        <row r="1990">
          <cell r="A1990" t="str">
            <v>ELP Profile Family</v>
          </cell>
          <cell r="B1990" t="str">
            <v>Martin</v>
          </cell>
          <cell r="Y1990">
            <v>176</v>
          </cell>
        </row>
        <row r="1991">
          <cell r="A1991">
            <v>9045107780</v>
          </cell>
          <cell r="B1991" t="str">
            <v>Martin</v>
          </cell>
          <cell r="C1991" t="str">
            <v>Static Lights</v>
          </cell>
          <cell r="D1991" t="str">
            <v>MARTIN ELP CL Body</v>
          </cell>
          <cell r="E1991" t="str">
            <v>MAR--ERA</v>
          </cell>
          <cell r="H1991" t="str">
            <v>MARTIN ELP CL Body</v>
          </cell>
          <cell r="I1991" t="str">
            <v>MARTIN ELP CL Body</v>
          </cell>
          <cell r="J1991">
            <v>3093</v>
          </cell>
          <cell r="K1991">
            <v>3093</v>
          </cell>
          <cell r="L1991">
            <v>1701.15</v>
          </cell>
          <cell r="P1991">
            <v>688705005171</v>
          </cell>
          <cell r="R1991">
            <v>24.8</v>
          </cell>
          <cell r="S1991">
            <v>13</v>
          </cell>
          <cell r="V1991" t="str">
            <v>CN</v>
          </cell>
          <cell r="W1991" t="str">
            <v>Non Compliant</v>
          </cell>
          <cell r="X1991" t="str">
            <v>https://www.martin.com/en/product_families/elp</v>
          </cell>
          <cell r="Y1991">
            <v>178</v>
          </cell>
        </row>
        <row r="1992">
          <cell r="A1992">
            <v>9045115164</v>
          </cell>
          <cell r="B1992" t="str">
            <v>Martin</v>
          </cell>
          <cell r="C1992" t="str">
            <v>Static Lights</v>
          </cell>
          <cell r="D1992" t="str">
            <v>MARTIN ELP CL Body WHITE</v>
          </cell>
          <cell r="E1992" t="str">
            <v>MAR--ELP</v>
          </cell>
          <cell r="H1992" t="str">
            <v>MARTIN ELP CL Body WHITE</v>
          </cell>
          <cell r="I1992" t="str">
            <v>MARTIN ELP CL Body WHITE</v>
          </cell>
          <cell r="J1992">
            <v>3501</v>
          </cell>
          <cell r="K1992">
            <v>3501</v>
          </cell>
          <cell r="L1992">
            <v>1925.5500000000002</v>
          </cell>
          <cell r="P1992">
            <v>688705005591</v>
          </cell>
          <cell r="V1992" t="str">
            <v>CN</v>
          </cell>
          <cell r="X1992" t="str">
            <v>https://www.martin.com/en/product_families/elp</v>
          </cell>
          <cell r="Y1992">
            <v>179</v>
          </cell>
        </row>
        <row r="1993">
          <cell r="A1993">
            <v>9045122814</v>
          </cell>
          <cell r="B1993" t="str">
            <v>Martin</v>
          </cell>
          <cell r="C1993" t="str">
            <v>Static Lights</v>
          </cell>
          <cell r="D1993" t="str">
            <v>MARTIN ELP CL IP Body</v>
          </cell>
          <cell r="E1993" t="str">
            <v>MAR--ELP</v>
          </cell>
          <cell r="H1993" t="str">
            <v>MARTIN ELP CL IP Body</v>
          </cell>
          <cell r="I1993" t="str">
            <v>MARTIN ELP CL IP Body</v>
          </cell>
          <cell r="J1993">
            <v>3516</v>
          </cell>
          <cell r="K1993">
            <v>3516</v>
          </cell>
          <cell r="L1993">
            <v>1933.8000000000002</v>
          </cell>
          <cell r="P1993">
            <v>688705006345</v>
          </cell>
          <cell r="V1993" t="str">
            <v>CN</v>
          </cell>
          <cell r="Y1993">
            <v>181</v>
          </cell>
        </row>
        <row r="1994">
          <cell r="A1994">
            <v>9045122816</v>
          </cell>
          <cell r="B1994" t="str">
            <v>Martin</v>
          </cell>
          <cell r="C1994" t="str">
            <v>Static Lights</v>
          </cell>
          <cell r="D1994" t="str">
            <v>MARTIN ELP CL IP Body WHITE</v>
          </cell>
          <cell r="E1994" t="str">
            <v>MAR--ELP</v>
          </cell>
          <cell r="H1994" t="str">
            <v>MARTIN ELP CL IP Body WHITE</v>
          </cell>
          <cell r="I1994" t="str">
            <v>MARTIN ELP CL IP Body WHITE</v>
          </cell>
          <cell r="J1994">
            <v>3768</v>
          </cell>
          <cell r="K1994">
            <v>3768</v>
          </cell>
          <cell r="L1994">
            <v>2072.4</v>
          </cell>
          <cell r="P1994">
            <v>688705006369</v>
          </cell>
          <cell r="V1994" t="str">
            <v>CN</v>
          </cell>
          <cell r="Y1994">
            <v>182</v>
          </cell>
        </row>
        <row r="1995">
          <cell r="A1995" t="str">
            <v>ELP Profile WW</v>
          </cell>
          <cell r="B1995" t="str">
            <v>Martin</v>
          </cell>
          <cell r="Y1995">
            <v>183</v>
          </cell>
        </row>
        <row r="1996">
          <cell r="A1996">
            <v>9045107781</v>
          </cell>
          <cell r="B1996" t="str">
            <v>Martin</v>
          </cell>
          <cell r="C1996" t="str">
            <v>Static Lights</v>
          </cell>
          <cell r="D1996" t="str">
            <v>MARTIN ELP WW IP Body</v>
          </cell>
          <cell r="H1996" t="str">
            <v>MARTIN ELP WW IP Body</v>
          </cell>
          <cell r="I1996" t="str">
            <v>MARTIN ELP WW IP Body</v>
          </cell>
          <cell r="J1996">
            <v>2372</v>
          </cell>
          <cell r="K1996">
            <v>2372</v>
          </cell>
          <cell r="L1996">
            <v>1304.6000000000001</v>
          </cell>
          <cell r="Y1996">
            <v>184</v>
          </cell>
        </row>
        <row r="1997">
          <cell r="A1997">
            <v>9045115165</v>
          </cell>
          <cell r="B1997" t="str">
            <v>Martin</v>
          </cell>
          <cell r="C1997" t="str">
            <v>Static Lights</v>
          </cell>
          <cell r="D1997" t="str">
            <v>MARTIN ELP CL IP BODY WHITE</v>
          </cell>
          <cell r="H1997" t="str">
            <v>MARTIN ELP CL IP BODY WHITE</v>
          </cell>
          <cell r="I1997" t="str">
            <v>MARTIN ELP CL IP BODY WHITE</v>
          </cell>
          <cell r="J1997">
            <v>2553</v>
          </cell>
          <cell r="K1997">
            <v>2553</v>
          </cell>
          <cell r="L1997">
            <v>1404.15</v>
          </cell>
          <cell r="Y1997">
            <v>185</v>
          </cell>
        </row>
        <row r="1998">
          <cell r="A1998">
            <v>9045122813</v>
          </cell>
          <cell r="B1998" t="str">
            <v>Martin</v>
          </cell>
          <cell r="C1998" t="str">
            <v>Static Lights</v>
          </cell>
          <cell r="D1998" t="str">
            <v>MARTIN ELP WW IP Body</v>
          </cell>
          <cell r="E1998" t="str">
            <v>MAR--ELP</v>
          </cell>
          <cell r="G1998" t="str">
            <v>EOL stage – very limited availability</v>
          </cell>
          <cell r="H1998" t="str">
            <v>MARTIN ELP WW IP Body</v>
          </cell>
          <cell r="I1998" t="str">
            <v>MARTIN ELP WW IP Body</v>
          </cell>
          <cell r="J1998">
            <v>2928</v>
          </cell>
          <cell r="K1998">
            <v>2928</v>
          </cell>
          <cell r="L1998">
            <v>1610.4</v>
          </cell>
          <cell r="P1998">
            <v>688705006338</v>
          </cell>
          <cell r="V1998" t="str">
            <v>CN</v>
          </cell>
          <cell r="Y1998">
            <v>187</v>
          </cell>
        </row>
        <row r="1999">
          <cell r="A1999">
            <v>9045122815</v>
          </cell>
          <cell r="B1999" t="str">
            <v>Martin</v>
          </cell>
          <cell r="C1999" t="str">
            <v>Static Lights</v>
          </cell>
          <cell r="D1999" t="str">
            <v>MARTIN ELP WW IP Body WHITE</v>
          </cell>
          <cell r="E1999" t="str">
            <v>MAR--ELP</v>
          </cell>
          <cell r="G1999" t="str">
            <v>EOL stage – very limited availability</v>
          </cell>
          <cell r="H1999" t="str">
            <v>MARTIN ELP WW IP Body WHITE</v>
          </cell>
          <cell r="I1999" t="str">
            <v>MARTIN ELP WW IP Body WHITE</v>
          </cell>
          <cell r="J1999">
            <v>2855</v>
          </cell>
          <cell r="K1999">
            <v>2855</v>
          </cell>
          <cell r="L1999">
            <v>1570.25</v>
          </cell>
          <cell r="Y1999">
            <v>188</v>
          </cell>
        </row>
        <row r="2000">
          <cell r="A2000">
            <v>9045107782</v>
          </cell>
          <cell r="B2000" t="str">
            <v>Martin</v>
          </cell>
          <cell r="C2000" t="str">
            <v>Static Lights</v>
          </cell>
          <cell r="D2000" t="str">
            <v>MARTIN ELP 19° LENS TUBE</v>
          </cell>
          <cell r="E2000" t="str">
            <v>MAR--ELP</v>
          </cell>
          <cell r="H2000" t="str">
            <v>MARTIN ELP 19° LENS TUBE</v>
          </cell>
          <cell r="I2000" t="str">
            <v>MARTIN ELP 19° LENS TUBE</v>
          </cell>
          <cell r="J2000">
            <v>502</v>
          </cell>
          <cell r="K2000">
            <v>502</v>
          </cell>
          <cell r="L2000">
            <v>276.10000000000002</v>
          </cell>
          <cell r="P2000">
            <v>688705005195</v>
          </cell>
          <cell r="R2000">
            <v>11.8</v>
          </cell>
          <cell r="S2000">
            <v>8.6</v>
          </cell>
          <cell r="V2000" t="str">
            <v>CN</v>
          </cell>
          <cell r="X2000" t="str">
            <v>https://www.martin.com/en/product_families/elp</v>
          </cell>
          <cell r="Y2000">
            <v>190</v>
          </cell>
        </row>
        <row r="2001">
          <cell r="A2001">
            <v>9045107783</v>
          </cell>
          <cell r="B2001" t="str">
            <v>Martin</v>
          </cell>
          <cell r="C2001" t="str">
            <v>Static Lights</v>
          </cell>
          <cell r="D2001" t="str">
            <v>MARTIN ELP 26° LENS TUBE</v>
          </cell>
          <cell r="E2001" t="str">
            <v>MAR--ELP</v>
          </cell>
          <cell r="H2001" t="str">
            <v>MARTIN ELP 26° LENS TUBE</v>
          </cell>
          <cell r="I2001" t="str">
            <v>MARTIN ELP 26° LENS TUBE</v>
          </cell>
          <cell r="J2001">
            <v>502</v>
          </cell>
          <cell r="K2001">
            <v>502</v>
          </cell>
          <cell r="L2001">
            <v>276.10000000000002</v>
          </cell>
          <cell r="P2001">
            <v>688705005201</v>
          </cell>
          <cell r="R2001">
            <v>11.8</v>
          </cell>
          <cell r="S2001">
            <v>8.6</v>
          </cell>
          <cell r="V2001" t="str">
            <v>CN</v>
          </cell>
          <cell r="X2001" t="str">
            <v>https://www.martin.com/en/product_families/elp</v>
          </cell>
          <cell r="Y2001">
            <v>191</v>
          </cell>
        </row>
        <row r="2002">
          <cell r="A2002">
            <v>9045107784</v>
          </cell>
          <cell r="B2002" t="str">
            <v>Martin</v>
          </cell>
          <cell r="C2002" t="str">
            <v>Static Lights</v>
          </cell>
          <cell r="D2002" t="str">
            <v>MARTIN ELP 36° LENS TUBE</v>
          </cell>
          <cell r="E2002" t="str">
            <v>MAR--ELP</v>
          </cell>
          <cell r="H2002" t="str">
            <v>MARTIN ELP 36° LENS TUBE</v>
          </cell>
          <cell r="I2002" t="str">
            <v>MARTIN ELP 36° LENS TUBE</v>
          </cell>
          <cell r="J2002">
            <v>533</v>
          </cell>
          <cell r="K2002">
            <v>533</v>
          </cell>
          <cell r="L2002">
            <v>293.15000000000003</v>
          </cell>
          <cell r="P2002">
            <v>688705005218</v>
          </cell>
          <cell r="R2002">
            <v>11.8</v>
          </cell>
          <cell r="S2002">
            <v>8.6</v>
          </cell>
          <cell r="V2002" t="str">
            <v>CN</v>
          </cell>
          <cell r="W2002" t="str">
            <v>Non Compliant</v>
          </cell>
          <cell r="X2002" t="str">
            <v>https://www.martin.com/en/product_families/elp</v>
          </cell>
          <cell r="Y2002">
            <v>192</v>
          </cell>
        </row>
        <row r="2003">
          <cell r="A2003">
            <v>9045107785</v>
          </cell>
          <cell r="B2003" t="str">
            <v>Martin</v>
          </cell>
          <cell r="C2003" t="str">
            <v>Static Lights</v>
          </cell>
          <cell r="D2003" t="str">
            <v>MARTIN ELP 50° LENS TUBE</v>
          </cell>
          <cell r="E2003" t="str">
            <v>MAR--ELP</v>
          </cell>
          <cell r="H2003" t="str">
            <v>MARTIN ELP 50° LENS TUBE</v>
          </cell>
          <cell r="I2003" t="str">
            <v>MARTIN ELP 50° LENS TUBE</v>
          </cell>
          <cell r="J2003">
            <v>533</v>
          </cell>
          <cell r="K2003">
            <v>533</v>
          </cell>
          <cell r="L2003">
            <v>293.15000000000003</v>
          </cell>
          <cell r="P2003">
            <v>688705005225</v>
          </cell>
          <cell r="R2003">
            <v>11.8</v>
          </cell>
          <cell r="S2003">
            <v>8.6</v>
          </cell>
          <cell r="V2003" t="str">
            <v>CN</v>
          </cell>
          <cell r="W2003" t="str">
            <v>Non Compliant</v>
          </cell>
          <cell r="X2003" t="str">
            <v>https://www.martin.com/en/product_families/elp</v>
          </cell>
          <cell r="Y2003">
            <v>193</v>
          </cell>
        </row>
        <row r="2004">
          <cell r="A2004">
            <v>9045115166</v>
          </cell>
          <cell r="B2004" t="str">
            <v>Martin</v>
          </cell>
          <cell r="C2004" t="str">
            <v>Static Lights</v>
          </cell>
          <cell r="D2004" t="str">
            <v>MARTIN ELP 19° LENS TUBE WHITE</v>
          </cell>
          <cell r="E2004" t="str">
            <v>MAR--ELP</v>
          </cell>
          <cell r="H2004" t="str">
            <v>MARTIN ELP 19° LENS TUBE WHITE</v>
          </cell>
          <cell r="I2004" t="str">
            <v>MARTIN ELP 19° LENS TUBE WHITE</v>
          </cell>
          <cell r="J2004">
            <v>536</v>
          </cell>
          <cell r="K2004">
            <v>536</v>
          </cell>
          <cell r="L2004">
            <v>294.8</v>
          </cell>
          <cell r="P2004">
            <v>688705005560</v>
          </cell>
          <cell r="V2004" t="str">
            <v>CN</v>
          </cell>
          <cell r="X2004" t="str">
            <v>https://www.martin.com/en/product_families/elp</v>
          </cell>
          <cell r="Y2004">
            <v>194</v>
          </cell>
        </row>
        <row r="2005">
          <cell r="A2005">
            <v>9045115167</v>
          </cell>
          <cell r="B2005" t="str">
            <v>Martin</v>
          </cell>
          <cell r="C2005" t="str">
            <v>Static Lights</v>
          </cell>
          <cell r="D2005" t="str">
            <v>MARTIN ELP 26° LENS TUBE WHITE</v>
          </cell>
          <cell r="E2005" t="str">
            <v>MAR--ELP</v>
          </cell>
          <cell r="H2005" t="str">
            <v>MARTIN ELP 26° LENS TUBE WHITE</v>
          </cell>
          <cell r="I2005" t="str">
            <v>MARTIN ELP 26° LENS TUBE WHITE</v>
          </cell>
          <cell r="J2005">
            <v>536</v>
          </cell>
          <cell r="K2005">
            <v>536</v>
          </cell>
          <cell r="L2005">
            <v>294.8</v>
          </cell>
          <cell r="P2005">
            <v>688705005553</v>
          </cell>
          <cell r="V2005" t="str">
            <v>CN</v>
          </cell>
          <cell r="W2005" t="str">
            <v>Non Compliant</v>
          </cell>
          <cell r="X2005" t="str">
            <v>https://www.martin.com/en/product_families/elp</v>
          </cell>
          <cell r="Y2005">
            <v>195</v>
          </cell>
        </row>
        <row r="2006">
          <cell r="A2006">
            <v>9045115168</v>
          </cell>
          <cell r="B2006" t="str">
            <v>Martin</v>
          </cell>
          <cell r="C2006" t="str">
            <v>Static Lights</v>
          </cell>
          <cell r="D2006" t="str">
            <v>MARTIN ELP 36° LENS TUBE WHITE</v>
          </cell>
          <cell r="E2006" t="str">
            <v>MAR--ELP</v>
          </cell>
          <cell r="H2006" t="str">
            <v>MARTIN ELP 36° LENS TUBE WHITE</v>
          </cell>
          <cell r="I2006" t="str">
            <v>MARTIN ELP 36° LENS TUBE WHITE</v>
          </cell>
          <cell r="J2006">
            <v>536</v>
          </cell>
          <cell r="K2006">
            <v>536</v>
          </cell>
          <cell r="L2006">
            <v>294.8</v>
          </cell>
          <cell r="P2006">
            <v>688705005584</v>
          </cell>
          <cell r="V2006" t="str">
            <v>CN</v>
          </cell>
          <cell r="W2006" t="str">
            <v>Non Compliant</v>
          </cell>
          <cell r="X2006" t="str">
            <v>https://www.martin.com/en/product_families/elp</v>
          </cell>
          <cell r="Y2006">
            <v>196</v>
          </cell>
        </row>
        <row r="2007">
          <cell r="A2007">
            <v>9045115170</v>
          </cell>
          <cell r="B2007" t="str">
            <v>Martin</v>
          </cell>
          <cell r="C2007" t="str">
            <v>Static Lights</v>
          </cell>
          <cell r="D2007" t="str">
            <v>MARTIN ELP 50° LENS TUBE WHITE</v>
          </cell>
          <cell r="E2007" t="str">
            <v>MAR--ELP</v>
          </cell>
          <cell r="H2007" t="str">
            <v>MARTIN ELP 50° LENS TUBE WHITE</v>
          </cell>
          <cell r="I2007" t="str">
            <v>MARTIN ELP 50° LENS TUBE WHITE</v>
          </cell>
          <cell r="J2007">
            <v>536</v>
          </cell>
          <cell r="K2007">
            <v>536</v>
          </cell>
          <cell r="L2007">
            <v>294.8</v>
          </cell>
          <cell r="P2007">
            <v>688705005577</v>
          </cell>
          <cell r="V2007" t="str">
            <v>CN</v>
          </cell>
          <cell r="W2007" t="str">
            <v>Non Compliant</v>
          </cell>
          <cell r="X2007" t="str">
            <v>https://www.martin.com/en/product_families/elp</v>
          </cell>
          <cell r="Y2007">
            <v>197</v>
          </cell>
        </row>
        <row r="2008">
          <cell r="A2008">
            <v>9045121618</v>
          </cell>
          <cell r="B2008" t="str">
            <v>Martin</v>
          </cell>
          <cell r="C2008" t="str">
            <v>Static Lights</v>
          </cell>
          <cell r="D2008" t="str">
            <v>MARTIN ELP 15° - 30° ZOOM LENS</v>
          </cell>
          <cell r="E2008" t="str">
            <v>MAR--ELP</v>
          </cell>
          <cell r="H2008" t="str">
            <v>MARTIN ELP 15° - 30° ZOOM LENS</v>
          </cell>
          <cell r="I2008" t="str">
            <v>MARTIN ELP 15° - 30° ZOOM LENS</v>
          </cell>
          <cell r="J2008">
            <v>981</v>
          </cell>
          <cell r="K2008">
            <v>981</v>
          </cell>
          <cell r="L2008">
            <v>539.55000000000007</v>
          </cell>
          <cell r="P2008">
            <v>688705006222</v>
          </cell>
          <cell r="V2008" t="str">
            <v>CN</v>
          </cell>
          <cell r="Y2008">
            <v>198</v>
          </cell>
        </row>
        <row r="2009">
          <cell r="A2009">
            <v>9045121619</v>
          </cell>
          <cell r="B2009" t="str">
            <v>Martin</v>
          </cell>
          <cell r="C2009" t="str">
            <v>Static Lights</v>
          </cell>
          <cell r="D2009" t="str">
            <v>MARTIN ELP 25° - 50° ZOOM LENS</v>
          </cell>
          <cell r="E2009" t="str">
            <v>MAR--ELP</v>
          </cell>
          <cell r="H2009" t="str">
            <v>MARTIN ELP 25° - 50° ZOOM LENS</v>
          </cell>
          <cell r="I2009" t="str">
            <v>MARTIN ELP 25° - 50° ZOOM LENS</v>
          </cell>
          <cell r="J2009">
            <v>981</v>
          </cell>
          <cell r="K2009">
            <v>981</v>
          </cell>
          <cell r="L2009">
            <v>539.55000000000007</v>
          </cell>
          <cell r="P2009">
            <v>688705006239</v>
          </cell>
          <cell r="V2009" t="str">
            <v>CN</v>
          </cell>
          <cell r="Y2009">
            <v>199</v>
          </cell>
        </row>
        <row r="2010">
          <cell r="A2010">
            <v>9045122108</v>
          </cell>
          <cell r="B2010" t="str">
            <v>Martin</v>
          </cell>
          <cell r="C2010" t="str">
            <v>Static Lights</v>
          </cell>
          <cell r="D2010" t="str">
            <v>MARTIN ELP 15° - 30° ZOOM LENS WHITE</v>
          </cell>
          <cell r="E2010" t="str">
            <v>MAR--ELP</v>
          </cell>
          <cell r="H2010" t="str">
            <v>MARTIN ELP 15° - 30° ZOOM LENS WHITE</v>
          </cell>
          <cell r="I2010" t="str">
            <v>MARTIN ELP 15° - 30° ZOOM LENS WHITE</v>
          </cell>
          <cell r="J2010">
            <v>1211</v>
          </cell>
          <cell r="K2010">
            <v>1211</v>
          </cell>
          <cell r="L2010">
            <v>666.05000000000007</v>
          </cell>
          <cell r="P2010">
            <v>688705006246</v>
          </cell>
          <cell r="V2010" t="str">
            <v>CN</v>
          </cell>
          <cell r="Y2010">
            <v>200</v>
          </cell>
        </row>
        <row r="2011">
          <cell r="A2011">
            <v>9045122109</v>
          </cell>
          <cell r="B2011" t="str">
            <v>Martin</v>
          </cell>
          <cell r="C2011" t="str">
            <v>Static Lights</v>
          </cell>
          <cell r="D2011" t="str">
            <v>MARTIN ELP 25° - 50° ZOOM LENS WHITE</v>
          </cell>
          <cell r="E2011" t="str">
            <v>MAR--ELP</v>
          </cell>
          <cell r="H2011" t="str">
            <v>MARTIN ELP 25° - 50° ZOOM LENS WHITE</v>
          </cell>
          <cell r="I2011" t="str">
            <v>MARTIN ELP 25° - 50° ZOOM LENS WHITE</v>
          </cell>
          <cell r="J2011">
            <v>1186</v>
          </cell>
          <cell r="K2011">
            <v>1186</v>
          </cell>
          <cell r="L2011">
            <v>652.30000000000007</v>
          </cell>
          <cell r="P2011">
            <v>688705006253</v>
          </cell>
          <cell r="V2011" t="str">
            <v>CN</v>
          </cell>
          <cell r="Y2011">
            <v>201</v>
          </cell>
        </row>
        <row r="2012">
          <cell r="A2012" t="str">
            <v>ERA Range</v>
          </cell>
          <cell r="B2012" t="str">
            <v>Martin</v>
          </cell>
          <cell r="Y2012">
            <v>204</v>
          </cell>
        </row>
        <row r="2013">
          <cell r="A2013" t="str">
            <v>ERA 150 Family</v>
          </cell>
          <cell r="B2013" t="str">
            <v>Martin</v>
          </cell>
          <cell r="Y2013">
            <v>206</v>
          </cell>
        </row>
        <row r="2014">
          <cell r="A2014" t="str">
            <v>ERA 150 Wash</v>
          </cell>
          <cell r="B2014" t="str">
            <v>Martin</v>
          </cell>
          <cell r="Y2014">
            <v>207</v>
          </cell>
        </row>
        <row r="2015">
          <cell r="A2015" t="str">
            <v>MAR-90290000</v>
          </cell>
          <cell r="B2015" t="str">
            <v>Martin</v>
          </cell>
          <cell r="C2015" t="str">
            <v>Static Lights</v>
          </cell>
          <cell r="D2015" t="str">
            <v>MARTIN ERA 150 WASH</v>
          </cell>
          <cell r="E2015" t="str">
            <v>MAR--MAC</v>
          </cell>
          <cell r="H2015" t="str">
            <v>MARTIN ERA 150 WASH</v>
          </cell>
          <cell r="I2015" t="str">
            <v>MARTIN ERA 150 WASH</v>
          </cell>
          <cell r="J2015">
            <v>2555</v>
          </cell>
          <cell r="K2015">
            <v>2555</v>
          </cell>
          <cell r="L2015">
            <v>1405.25</v>
          </cell>
          <cell r="P2015">
            <v>688705007991</v>
          </cell>
          <cell r="V2015" t="str">
            <v>CN</v>
          </cell>
          <cell r="Y2015">
            <v>208</v>
          </cell>
        </row>
        <row r="2016">
          <cell r="A2016" t="str">
            <v>MAR-90290005</v>
          </cell>
          <cell r="B2016" t="str">
            <v>Martin</v>
          </cell>
          <cell r="C2016" t="str">
            <v>Static Lights</v>
          </cell>
          <cell r="D2016" t="str">
            <v>MARTIN ERA 150 WASH - WHITE</v>
          </cell>
          <cell r="E2016" t="str">
            <v>MAR--ERA</v>
          </cell>
          <cell r="H2016" t="str">
            <v>MARTIN ERA 150 WASH - WHITE</v>
          </cell>
          <cell r="I2016" t="str">
            <v>MARTIN ERA 150 WASH</v>
          </cell>
          <cell r="J2016">
            <v>2739</v>
          </cell>
          <cell r="K2016">
            <v>2739</v>
          </cell>
          <cell r="L2016">
            <v>1506.45</v>
          </cell>
          <cell r="P2016">
            <v>688705009896</v>
          </cell>
          <cell r="V2016" t="str">
            <v>CN</v>
          </cell>
          <cell r="Y2016">
            <v>209</v>
          </cell>
        </row>
        <row r="2017">
          <cell r="A2017" t="str">
            <v>ERA 300 Family</v>
          </cell>
          <cell r="B2017" t="str">
            <v>Martin</v>
          </cell>
          <cell r="Y2017">
            <v>211</v>
          </cell>
        </row>
        <row r="2018">
          <cell r="A2018" t="str">
            <v>ERA 300 Profile</v>
          </cell>
          <cell r="B2018" t="str">
            <v>Martin</v>
          </cell>
          <cell r="Y2018">
            <v>212</v>
          </cell>
        </row>
        <row r="2019">
          <cell r="A2019">
            <v>9025109547</v>
          </cell>
          <cell r="B2019" t="str">
            <v>Martin</v>
          </cell>
          <cell r="C2019" t="str">
            <v>ERA</v>
          </cell>
          <cell r="D2019" t="str">
            <v>MARTIN ERA 300 PROFILE</v>
          </cell>
          <cell r="E2019" t="str">
            <v>MAR--ERA</v>
          </cell>
          <cell r="H2019" t="str">
            <v>MARTIN ERA 300 PROFILE</v>
          </cell>
          <cell r="I2019" t="str">
            <v>MARTIN ERA 300 PROFILE</v>
          </cell>
          <cell r="J2019">
            <v>6838</v>
          </cell>
          <cell r="K2019">
            <v>6838</v>
          </cell>
          <cell r="L2019">
            <v>3760.9</v>
          </cell>
          <cell r="P2019">
            <v>688705005393</v>
          </cell>
          <cell r="V2019" t="str">
            <v>CN</v>
          </cell>
          <cell r="W2019" t="str">
            <v>Non Compliant</v>
          </cell>
          <cell r="X2019" t="str">
            <v>https://www.martin.com/en/products/era-300-profile</v>
          </cell>
          <cell r="Y2019">
            <v>213</v>
          </cell>
        </row>
        <row r="2020">
          <cell r="A2020">
            <v>9025109886</v>
          </cell>
          <cell r="B2020" t="str">
            <v>Martin</v>
          </cell>
          <cell r="C2020" t="str">
            <v>ERA</v>
          </cell>
          <cell r="D2020" t="str">
            <v>MARTIN ERA 300 PROFILE WHITE</v>
          </cell>
          <cell r="E2020" t="str">
            <v>MAR--ERA</v>
          </cell>
          <cell r="H2020" t="str">
            <v>MARTIN ERA 300 PROFILE WHITE</v>
          </cell>
          <cell r="I2020" t="str">
            <v>MARTIN ERA 300 PROFILE WHITE</v>
          </cell>
          <cell r="J2020">
            <v>7292</v>
          </cell>
          <cell r="K2020">
            <v>7292</v>
          </cell>
          <cell r="L2020">
            <v>4010.6000000000004</v>
          </cell>
          <cell r="P2020">
            <v>688705005478</v>
          </cell>
          <cell r="V2020" t="str">
            <v>CN</v>
          </cell>
          <cell r="W2020" t="str">
            <v>Non Compliant</v>
          </cell>
          <cell r="X2020" t="str">
            <v>https://www.martin.com/en/products/era-300-profile</v>
          </cell>
          <cell r="Y2020">
            <v>214</v>
          </cell>
        </row>
        <row r="2021">
          <cell r="A2021" t="str">
            <v>ERA 400 Family</v>
          </cell>
          <cell r="B2021" t="str">
            <v>Martin</v>
          </cell>
          <cell r="Y2021">
            <v>216</v>
          </cell>
        </row>
        <row r="2022">
          <cell r="A2022" t="str">
            <v>ERA 400 Performance CLD</v>
          </cell>
          <cell r="B2022" t="str">
            <v>Martin</v>
          </cell>
          <cell r="Y2022">
            <v>217</v>
          </cell>
        </row>
        <row r="2023">
          <cell r="A2023">
            <v>9025121796</v>
          </cell>
          <cell r="B2023" t="str">
            <v>Martin</v>
          </cell>
          <cell r="C2023" t="str">
            <v>ERA</v>
          </cell>
          <cell r="D2023" t="str">
            <v>Martin ERA 400 Performance CLD</v>
          </cell>
          <cell r="E2023" t="str">
            <v>MAR--ERA</v>
          </cell>
          <cell r="G2023" t="str">
            <v>EOL stage - Limited availability may apply</v>
          </cell>
          <cell r="H2023" t="str">
            <v>Martin ERA 400 Performance CLD</v>
          </cell>
          <cell r="I2023" t="str">
            <v>Martin ERA 400 Performance CLD</v>
          </cell>
          <cell r="J2023">
            <v>9359</v>
          </cell>
          <cell r="K2023">
            <v>9359</v>
          </cell>
          <cell r="L2023">
            <v>5147.4500000000007</v>
          </cell>
          <cell r="P2023">
            <v>688705006048</v>
          </cell>
          <cell r="V2023" t="str">
            <v>CN</v>
          </cell>
          <cell r="X2023" t="str">
            <v>https://www.martin.com/en/products/era-400-performance-cld</v>
          </cell>
          <cell r="Y2023">
            <v>218</v>
          </cell>
        </row>
        <row r="2024">
          <cell r="A2024" t="str">
            <v>ERA 400 Accessories</v>
          </cell>
          <cell r="B2024" t="str">
            <v>Martin</v>
          </cell>
          <cell r="Y2024">
            <v>219</v>
          </cell>
        </row>
        <row r="2025">
          <cell r="A2025">
            <v>91511217</v>
          </cell>
          <cell r="B2025" t="str">
            <v>Martin</v>
          </cell>
          <cell r="C2025" t="str">
            <v>ERA</v>
          </cell>
          <cell r="D2025" t="str">
            <v>Flightcase for 2 x ERA 400</v>
          </cell>
          <cell r="E2025" t="str">
            <v>MSL-QUANT</v>
          </cell>
          <cell r="G2025" t="str">
            <v>EOL stage - Limited availability may apply</v>
          </cell>
          <cell r="H2025" t="str">
            <v>Flightcase for 2 x ERA 400</v>
          </cell>
          <cell r="I2025" t="str">
            <v>Flightcase for 2 x ERA 400</v>
          </cell>
          <cell r="J2025">
            <v>3307</v>
          </cell>
          <cell r="K2025">
            <v>3307</v>
          </cell>
          <cell r="L2025">
            <v>1818.8500000000001</v>
          </cell>
          <cell r="P2025">
            <v>688705006031</v>
          </cell>
          <cell r="V2025" t="str">
            <v>DE</v>
          </cell>
          <cell r="Y2025">
            <v>220</v>
          </cell>
        </row>
        <row r="2026">
          <cell r="A2026" t="str">
            <v>ERA 600 Family</v>
          </cell>
          <cell r="B2026" t="str">
            <v>Martin</v>
          </cell>
          <cell r="Y2026">
            <v>222</v>
          </cell>
        </row>
        <row r="2027">
          <cell r="A2027" t="str">
            <v>ERA 600 Performance</v>
          </cell>
          <cell r="B2027" t="str">
            <v>Martin</v>
          </cell>
          <cell r="Y2027">
            <v>223</v>
          </cell>
        </row>
        <row r="2028">
          <cell r="A2028">
            <v>9025122049</v>
          </cell>
          <cell r="B2028" t="str">
            <v>Martin</v>
          </cell>
          <cell r="C2028" t="str">
            <v>ERA</v>
          </cell>
          <cell r="D2028" t="str">
            <v>Martin ERA 600 Performance</v>
          </cell>
          <cell r="E2028" t="str">
            <v>MAR--ERA</v>
          </cell>
          <cell r="H2028" t="str">
            <v>Martin ERA 600 Performance</v>
          </cell>
          <cell r="I2028" t="str">
            <v>Martin ERA 600 Performance</v>
          </cell>
          <cell r="J2028">
            <v>14495</v>
          </cell>
          <cell r="K2028">
            <v>14495</v>
          </cell>
          <cell r="L2028">
            <v>7972.2500000000009</v>
          </cell>
          <cell r="P2028">
            <v>688705006116</v>
          </cell>
          <cell r="V2028" t="str">
            <v>CN</v>
          </cell>
          <cell r="X2028" t="str">
            <v>https://www.martin.com/en/products/era-600-performance</v>
          </cell>
          <cell r="Y2028">
            <v>224</v>
          </cell>
        </row>
        <row r="2029">
          <cell r="A2029">
            <v>9025122050</v>
          </cell>
          <cell r="B2029" t="str">
            <v>Martin</v>
          </cell>
          <cell r="C2029" t="str">
            <v>ERA</v>
          </cell>
          <cell r="D2029" t="str">
            <v>Martin ERA 600 Performance WHITE</v>
          </cell>
          <cell r="E2029" t="str">
            <v>MAR--ERA</v>
          </cell>
          <cell r="H2029" t="str">
            <v>Martin ERA 600 Performance WHITE</v>
          </cell>
          <cell r="I2029" t="str">
            <v>Martin ERA 600 Performance WHITE</v>
          </cell>
          <cell r="J2029">
            <v>15842</v>
          </cell>
          <cell r="K2029">
            <v>15842</v>
          </cell>
          <cell r="L2029">
            <v>8713.1</v>
          </cell>
          <cell r="P2029">
            <v>688705006109</v>
          </cell>
          <cell r="V2029" t="str">
            <v>CN</v>
          </cell>
          <cell r="X2029" t="str">
            <v>https://www.martin.com/en/products/era-800-performance</v>
          </cell>
          <cell r="Y2029">
            <v>225</v>
          </cell>
        </row>
        <row r="2030">
          <cell r="A2030" t="str">
            <v>ERA 600 Profile</v>
          </cell>
          <cell r="B2030" t="str">
            <v>Martin</v>
          </cell>
          <cell r="Y2030">
            <v>226</v>
          </cell>
        </row>
        <row r="2031">
          <cell r="A2031">
            <v>9025123579</v>
          </cell>
          <cell r="B2031" t="str">
            <v>Martin</v>
          </cell>
          <cell r="C2031" t="str">
            <v>ERA</v>
          </cell>
          <cell r="D2031" t="str">
            <v>Martin ERA 600 Profile</v>
          </cell>
          <cell r="E2031" t="str">
            <v>MAR--ERA</v>
          </cell>
          <cell r="H2031" t="str">
            <v>Martin ERA 600 Profile</v>
          </cell>
          <cell r="I2031" t="str">
            <v>Martin ERA 600 Profile</v>
          </cell>
          <cell r="J2031">
            <v>12471</v>
          </cell>
          <cell r="K2031">
            <v>12471</v>
          </cell>
          <cell r="L2031">
            <v>6859.05</v>
          </cell>
          <cell r="P2031">
            <v>688705007298</v>
          </cell>
          <cell r="V2031" t="str">
            <v>CN</v>
          </cell>
          <cell r="X2031" t="str">
            <v>https://www.martin.com/en/products/era-600-profile</v>
          </cell>
          <cell r="Y2031">
            <v>227</v>
          </cell>
        </row>
        <row r="2032">
          <cell r="A2032">
            <v>9025123580</v>
          </cell>
          <cell r="B2032" t="str">
            <v>Martin</v>
          </cell>
          <cell r="C2032" t="str">
            <v>ERA</v>
          </cell>
          <cell r="D2032" t="str">
            <v>Martin ERA 600 Profile WHITE</v>
          </cell>
          <cell r="E2032" t="str">
            <v>MAR--ERA</v>
          </cell>
          <cell r="H2032" t="str">
            <v>Martin ERA 600 Profile WHITE</v>
          </cell>
          <cell r="I2032" t="str">
            <v>Martin ERA 600 Profile WHITE</v>
          </cell>
          <cell r="J2032">
            <v>13863</v>
          </cell>
          <cell r="K2032">
            <v>13863</v>
          </cell>
          <cell r="L2032">
            <v>7624.6500000000005</v>
          </cell>
          <cell r="P2032">
            <v>688705007281</v>
          </cell>
          <cell r="V2032" t="str">
            <v>CN</v>
          </cell>
          <cell r="X2032" t="str">
            <v>https://www.martin.com/en/products/era-600-profile</v>
          </cell>
          <cell r="Y2032">
            <v>228</v>
          </cell>
        </row>
        <row r="2033">
          <cell r="A2033" t="str">
            <v>ERA 600 Accessories</v>
          </cell>
          <cell r="B2033" t="str">
            <v>Martin</v>
          </cell>
          <cell r="Y2033">
            <v>229</v>
          </cell>
        </row>
        <row r="2034">
          <cell r="A2034">
            <v>91512205</v>
          </cell>
          <cell r="B2034" t="str">
            <v>Martin</v>
          </cell>
          <cell r="C2034" t="str">
            <v>ERA</v>
          </cell>
          <cell r="D2034" t="str">
            <v>Flightcase for 2 x ERA 600</v>
          </cell>
          <cell r="E2034" t="str">
            <v>MAR--ERA</v>
          </cell>
          <cell r="H2034" t="str">
            <v>Flightcase for 2 x ERA 600</v>
          </cell>
          <cell r="I2034" t="str">
            <v>Flightcase for 2 x ERA 600</v>
          </cell>
          <cell r="J2034">
            <v>3120</v>
          </cell>
          <cell r="K2034">
            <v>3120</v>
          </cell>
          <cell r="L2034">
            <v>1716.0000000000002</v>
          </cell>
          <cell r="P2034">
            <v>688705006093</v>
          </cell>
          <cell r="V2034" t="str">
            <v>DE</v>
          </cell>
          <cell r="X2034" t="str">
            <v>https://www.martin.com/en/site_elements/martin-era-600-flightcase</v>
          </cell>
          <cell r="Y2034">
            <v>230</v>
          </cell>
        </row>
        <row r="2035">
          <cell r="A2035" t="str">
            <v>MAR-91614058</v>
          </cell>
          <cell r="B2035" t="str">
            <v>Martin</v>
          </cell>
          <cell r="C2035" t="str">
            <v>ERA</v>
          </cell>
          <cell r="D2035" t="str">
            <v>ERA 600 CRI Boost Filter</v>
          </cell>
          <cell r="E2035" t="str">
            <v>MAR--MAC</v>
          </cell>
          <cell r="H2035" t="str">
            <v>ERA 600 CRI Boost Filter</v>
          </cell>
          <cell r="I2035" t="str">
            <v>ERA 600 CRI Boost Filter</v>
          </cell>
          <cell r="J2035">
            <v>101</v>
          </cell>
          <cell r="K2035">
            <v>101</v>
          </cell>
          <cell r="L2035">
            <v>55.550000000000004</v>
          </cell>
          <cell r="P2035">
            <v>688705007250</v>
          </cell>
          <cell r="V2035" t="str">
            <v>DE</v>
          </cell>
          <cell r="Y2035">
            <v>231</v>
          </cell>
        </row>
        <row r="2036">
          <cell r="A2036" t="str">
            <v>ERA 700 Family</v>
          </cell>
          <cell r="B2036" t="str">
            <v>Martin</v>
          </cell>
          <cell r="Y2036">
            <v>233</v>
          </cell>
        </row>
        <row r="2037">
          <cell r="A2037" t="str">
            <v>MAR-90290010</v>
          </cell>
          <cell r="B2037" t="str">
            <v>Martin</v>
          </cell>
          <cell r="C2037" t="str">
            <v>ERA 700</v>
          </cell>
          <cell r="D2037" t="str">
            <v>ERA 700 Peformance IP</v>
          </cell>
          <cell r="E2037" t="str">
            <v>MAR-ERA</v>
          </cell>
          <cell r="H2037" t="str">
            <v>ERA 700 Peformance IP</v>
          </cell>
          <cell r="I2037" t="str">
            <v>ERA 700 Peformance IP</v>
          </cell>
          <cell r="J2037">
            <v>16073</v>
          </cell>
          <cell r="K2037">
            <v>16073</v>
          </cell>
          <cell r="L2037">
            <v>8840.1500000000015</v>
          </cell>
          <cell r="P2037">
            <v>688705010076</v>
          </cell>
          <cell r="R2037">
            <v>101.632982</v>
          </cell>
          <cell r="S2037">
            <v>35.826791</v>
          </cell>
          <cell r="T2037">
            <v>23.228358999999998</v>
          </cell>
          <cell r="U2037">
            <v>18.3070965</v>
          </cell>
          <cell r="V2037" t="str">
            <v>CN</v>
          </cell>
          <cell r="Y2037">
            <v>235</v>
          </cell>
        </row>
        <row r="2038">
          <cell r="A2038" t="str">
            <v>MAR-90290015</v>
          </cell>
          <cell r="B2038" t="str">
            <v>Martin</v>
          </cell>
          <cell r="C2038" t="str">
            <v>ERA 700</v>
          </cell>
          <cell r="D2038" t="str">
            <v>ERA 700 Peformance IP - White</v>
          </cell>
          <cell r="E2038" t="str">
            <v>MAR-ERA</v>
          </cell>
          <cell r="H2038" t="str">
            <v>ERA 700 Peformance IP - White</v>
          </cell>
          <cell r="I2038" t="str">
            <v>ERA 700 Peformance IP - White</v>
          </cell>
          <cell r="J2038">
            <v>18364</v>
          </cell>
          <cell r="K2038">
            <v>18364</v>
          </cell>
          <cell r="L2038">
            <v>10100.200000000001</v>
          </cell>
          <cell r="P2038">
            <v>688705010069</v>
          </cell>
          <cell r="R2038">
            <v>101.632982</v>
          </cell>
          <cell r="S2038">
            <v>35.826791</v>
          </cell>
          <cell r="T2038">
            <v>23.228358999999998</v>
          </cell>
          <cell r="U2038">
            <v>18.3070965</v>
          </cell>
          <cell r="V2038" t="str">
            <v>CN</v>
          </cell>
          <cell r="Y2038">
            <v>236</v>
          </cell>
        </row>
        <row r="2039">
          <cell r="A2039" t="str">
            <v>MAR-91515059</v>
          </cell>
          <cell r="B2039" t="str">
            <v>Martin</v>
          </cell>
          <cell r="C2039" t="str">
            <v xml:space="preserve">ERA 700 Accesssories </v>
          </cell>
          <cell r="D2039" t="str">
            <v>Flightcase for 2 x ERA 700</v>
          </cell>
          <cell r="E2039" t="str">
            <v>MAR-ERA</v>
          </cell>
          <cell r="H2039" t="str">
            <v>Flightcase for 2 x ERA 700</v>
          </cell>
          <cell r="I2039" t="str">
            <v>Flightcase for 2 x ERA 700</v>
          </cell>
          <cell r="J2039">
            <v>3407</v>
          </cell>
          <cell r="K2039">
            <v>3407</v>
          </cell>
          <cell r="L2039">
            <v>1873.8500000000001</v>
          </cell>
          <cell r="P2039">
            <v>688705010052</v>
          </cell>
          <cell r="R2039">
            <v>171.96035999999998</v>
          </cell>
          <cell r="S2039">
            <v>40.1968721</v>
          </cell>
          <cell r="T2039">
            <v>37.401595</v>
          </cell>
          <cell r="U2039">
            <v>23.622059999999998</v>
          </cell>
          <cell r="V2039" t="str">
            <v>CN</v>
          </cell>
          <cell r="Y2039">
            <v>238</v>
          </cell>
        </row>
        <row r="2040">
          <cell r="A2040" t="str">
            <v>ERA 800 Family</v>
          </cell>
          <cell r="B2040" t="str">
            <v>Martin</v>
          </cell>
          <cell r="Y2040">
            <v>241</v>
          </cell>
        </row>
        <row r="2041">
          <cell r="A2041" t="str">
            <v>ERA 800 Performance</v>
          </cell>
          <cell r="B2041" t="str">
            <v>Martin</v>
          </cell>
          <cell r="Y2041">
            <v>242</v>
          </cell>
        </row>
        <row r="2042">
          <cell r="A2042">
            <v>9025122052</v>
          </cell>
          <cell r="B2042" t="str">
            <v>Martin</v>
          </cell>
          <cell r="C2042" t="str">
            <v>ERA</v>
          </cell>
          <cell r="D2042" t="str">
            <v>Martin ERA 800 Performance</v>
          </cell>
          <cell r="E2042" t="str">
            <v>MAR--ERA</v>
          </cell>
          <cell r="G2042" t="str">
            <v>EOL stage – limited availability may apply</v>
          </cell>
          <cell r="H2042" t="str">
            <v>Martin ERA 800 Performance</v>
          </cell>
          <cell r="I2042" t="str">
            <v>Martin ERA 800 Performance</v>
          </cell>
          <cell r="J2042">
            <v>18771</v>
          </cell>
          <cell r="K2042">
            <v>18771</v>
          </cell>
          <cell r="L2042">
            <v>10324.050000000001</v>
          </cell>
          <cell r="P2042">
            <v>688705006123</v>
          </cell>
          <cell r="V2042" t="str">
            <v>CN</v>
          </cell>
          <cell r="X2042" t="str">
            <v>https://www.martin.com/en/products/era-800-performance</v>
          </cell>
          <cell r="Y2042">
            <v>243</v>
          </cell>
        </row>
        <row r="2043">
          <cell r="A2043">
            <v>9025122053</v>
          </cell>
          <cell r="B2043" t="str">
            <v>Martin</v>
          </cell>
          <cell r="C2043" t="str">
            <v>ERA</v>
          </cell>
          <cell r="D2043" t="str">
            <v>Martin ERA 800 Performance WHITE</v>
          </cell>
          <cell r="E2043" t="str">
            <v>MAR--ERA</v>
          </cell>
          <cell r="G2043" t="str">
            <v>EOL stage – limited availability may apply</v>
          </cell>
          <cell r="H2043" t="str">
            <v>Martin ERA 800 Performance WHITE</v>
          </cell>
          <cell r="I2043" t="str">
            <v>Martin ERA 800 Performance WHITE</v>
          </cell>
          <cell r="J2043">
            <v>22163</v>
          </cell>
          <cell r="K2043">
            <v>22163</v>
          </cell>
          <cell r="L2043">
            <v>12189.650000000001</v>
          </cell>
          <cell r="P2043">
            <v>688705006130</v>
          </cell>
          <cell r="V2043" t="str">
            <v>CN</v>
          </cell>
          <cell r="X2043" t="str">
            <v>https://www.martin.com/en/products/era-800-performance</v>
          </cell>
          <cell r="Y2043">
            <v>244</v>
          </cell>
        </row>
        <row r="2044">
          <cell r="A2044" t="str">
            <v>ERA 800 Profile</v>
          </cell>
          <cell r="B2044" t="str">
            <v>Martin</v>
          </cell>
          <cell r="Y2044">
            <v>245</v>
          </cell>
        </row>
        <row r="2045">
          <cell r="A2045">
            <v>9025123581</v>
          </cell>
          <cell r="B2045" t="str">
            <v>Martin</v>
          </cell>
          <cell r="C2045" t="str">
            <v>ERA</v>
          </cell>
          <cell r="D2045" t="str">
            <v>Martin ERA 800 Profile</v>
          </cell>
          <cell r="E2045" t="str">
            <v>MAR--ERA</v>
          </cell>
          <cell r="G2045" t="str">
            <v>EOL stage – limited availability may apply</v>
          </cell>
          <cell r="H2045" t="str">
            <v>Martin ERA 800 Profile</v>
          </cell>
          <cell r="I2045" t="str">
            <v>Martin ERA 800 Profile</v>
          </cell>
          <cell r="J2045">
            <v>16934</v>
          </cell>
          <cell r="K2045">
            <v>16934</v>
          </cell>
          <cell r="L2045">
            <v>9313.7000000000007</v>
          </cell>
          <cell r="P2045">
            <v>688705007274</v>
          </cell>
          <cell r="V2045" t="str">
            <v>CN</v>
          </cell>
          <cell r="X2045" t="str">
            <v>https://www.martin.com/en/products/era-800-profile</v>
          </cell>
          <cell r="Y2045">
            <v>246</v>
          </cell>
        </row>
        <row r="2046">
          <cell r="A2046">
            <v>9025123582</v>
          </cell>
          <cell r="B2046" t="str">
            <v>Martin</v>
          </cell>
          <cell r="D2046" t="str">
            <v>Martin ERA 800 Profile WHITE</v>
          </cell>
          <cell r="E2046" t="str">
            <v>MAR--ERA</v>
          </cell>
          <cell r="G2046" t="str">
            <v>EOL stage – limited availability may apply</v>
          </cell>
          <cell r="H2046" t="str">
            <v>Martin ERA 800 Profile WHITE</v>
          </cell>
          <cell r="I2046" t="str">
            <v>Martin ERA 800 Profile WHITE</v>
          </cell>
          <cell r="J2046">
            <v>20207</v>
          </cell>
          <cell r="K2046">
            <v>20207</v>
          </cell>
          <cell r="L2046">
            <v>11113.85</v>
          </cell>
          <cell r="P2046">
            <v>688705007267</v>
          </cell>
          <cell r="V2046" t="str">
            <v>CN</v>
          </cell>
          <cell r="Y2046">
            <v>247</v>
          </cell>
        </row>
        <row r="2047">
          <cell r="A2047" t="str">
            <v>ERA 800 Accessories</v>
          </cell>
          <cell r="B2047" t="str">
            <v>Martin</v>
          </cell>
          <cell r="Y2047">
            <v>248</v>
          </cell>
        </row>
        <row r="2048">
          <cell r="A2048">
            <v>91512255</v>
          </cell>
          <cell r="B2048" t="str">
            <v>Martin</v>
          </cell>
          <cell r="C2048" t="str">
            <v>ERA</v>
          </cell>
          <cell r="D2048" t="str">
            <v>Flightcase for 2 x ERA 800</v>
          </cell>
          <cell r="E2048" t="str">
            <v>MAR--ERA</v>
          </cell>
          <cell r="G2048" t="str">
            <v>EOL stage - Limited availability may apply</v>
          </cell>
          <cell r="H2048" t="str">
            <v>Flightcase for 2 x ERA 800</v>
          </cell>
          <cell r="I2048" t="str">
            <v>Flightcase for 2 x ERA 800</v>
          </cell>
          <cell r="J2048">
            <v>3261</v>
          </cell>
          <cell r="K2048">
            <v>3261</v>
          </cell>
          <cell r="L2048">
            <v>1793.5500000000002</v>
          </cell>
          <cell r="P2048">
            <v>688705006147</v>
          </cell>
          <cell r="V2048" t="str">
            <v>DE</v>
          </cell>
          <cell r="X2048" t="str">
            <v>https://www.martin.com/en/site_elements/martin-era-600-flightcase</v>
          </cell>
          <cell r="Y2048">
            <v>249</v>
          </cell>
        </row>
        <row r="2049">
          <cell r="A2049" t="str">
            <v>MAR-91614059</v>
          </cell>
          <cell r="B2049" t="str">
            <v>Martin</v>
          </cell>
          <cell r="C2049" t="str">
            <v>ERA</v>
          </cell>
          <cell r="D2049" t="str">
            <v>ERA 800 CRI Boost Filter</v>
          </cell>
          <cell r="E2049" t="str">
            <v>MAR--ERA</v>
          </cell>
          <cell r="H2049" t="str">
            <v>ERA 800 CRI Boost Filter</v>
          </cell>
          <cell r="I2049" t="str">
            <v>ERA 800 CRI Boost Filter</v>
          </cell>
          <cell r="J2049">
            <v>115</v>
          </cell>
          <cell r="K2049">
            <v>115</v>
          </cell>
          <cell r="L2049">
            <v>63.250000000000007</v>
          </cell>
          <cell r="P2049">
            <v>688705007212</v>
          </cell>
          <cell r="V2049" t="str">
            <v>ZZ</v>
          </cell>
          <cell r="Y2049">
            <v>250</v>
          </cell>
        </row>
        <row r="2050">
          <cell r="A2050" t="str">
            <v>Exterior Range</v>
          </cell>
          <cell r="B2050" t="str">
            <v>Martin</v>
          </cell>
          <cell r="Y2050">
            <v>253</v>
          </cell>
        </row>
        <row r="2051">
          <cell r="A2051" t="str">
            <v>MAR-90581000</v>
          </cell>
          <cell r="B2051" t="str">
            <v>Martin</v>
          </cell>
          <cell r="C2051" t="str">
            <v>Exterior Dot Pro</v>
          </cell>
          <cell r="D2051" t="str">
            <v>Exterior Dot-HP Pro, Clear Front</v>
          </cell>
          <cell r="E2051" t="str">
            <v>EXT-CREAT</v>
          </cell>
          <cell r="H2051" t="str">
            <v>Exterior Dot-HP Pro, Clear Front</v>
          </cell>
          <cell r="I2051" t="str">
            <v>Exterior Dot-HP Pro, Clear Front</v>
          </cell>
          <cell r="J2051">
            <v>554</v>
          </cell>
          <cell r="K2051">
            <v>554</v>
          </cell>
          <cell r="L2051">
            <v>304.70000000000005</v>
          </cell>
          <cell r="P2051">
            <v>688705010465</v>
          </cell>
          <cell r="Q2051">
            <v>5706681010462</v>
          </cell>
          <cell r="R2051">
            <v>1.1464023999999999</v>
          </cell>
          <cell r="S2051">
            <v>10.118110236220472</v>
          </cell>
          <cell r="T2051">
            <v>6.4960629921259843</v>
          </cell>
          <cell r="U2051">
            <v>2.0472440944881889</v>
          </cell>
          <cell r="V2051" t="str">
            <v>CN</v>
          </cell>
          <cell r="X2051">
            <v>0</v>
          </cell>
          <cell r="Y2051">
            <v>257</v>
          </cell>
        </row>
        <row r="2052">
          <cell r="A2052" t="str">
            <v>MAR-90581010</v>
          </cell>
          <cell r="B2052" t="str">
            <v>Martin</v>
          </cell>
          <cell r="C2052" t="str">
            <v>Exterior Projection</v>
          </cell>
          <cell r="D2052" t="str">
            <v>Exterior Dot-HP Pro, Diffused Dome</v>
          </cell>
          <cell r="E2052" t="str">
            <v>EXT-CREAT</v>
          </cell>
          <cell r="H2052" t="str">
            <v>Exterior Dot-HP Pro, Diffused Dome</v>
          </cell>
          <cell r="I2052" t="str">
            <v>Exterior Dot-HP Pro, Diffused Dome</v>
          </cell>
          <cell r="J2052">
            <v>606</v>
          </cell>
          <cell r="K2052">
            <v>606</v>
          </cell>
          <cell r="L2052">
            <v>333.3</v>
          </cell>
          <cell r="P2052">
            <v>688705010458</v>
          </cell>
          <cell r="Q2052">
            <v>5706681010455</v>
          </cell>
          <cell r="R2052">
            <v>1.1574255</v>
          </cell>
          <cell r="S2052">
            <v>10.118110236220472</v>
          </cell>
          <cell r="T2052">
            <v>6.4960629921259843</v>
          </cell>
          <cell r="U2052">
            <v>2.5590551181102366</v>
          </cell>
          <cell r="V2052" t="str">
            <v>CN</v>
          </cell>
          <cell r="X2052">
            <v>0</v>
          </cell>
          <cell r="Y2052">
            <v>258</v>
          </cell>
        </row>
        <row r="2053">
          <cell r="A2053" t="str">
            <v>MAR-90581012</v>
          </cell>
          <cell r="B2053" t="str">
            <v>Martin</v>
          </cell>
          <cell r="C2053" t="str">
            <v>Exterior Dot Pro</v>
          </cell>
          <cell r="D2053" t="str">
            <v>Exterior Dot-HP Pro Flange Bracket, set of 10</v>
          </cell>
          <cell r="E2053" t="str">
            <v>EXT-CREAT</v>
          </cell>
          <cell r="H2053" t="str">
            <v>Exterior Dot-HP Pro Flange Bracket, set of 10</v>
          </cell>
          <cell r="I2053" t="str">
            <v>Exterior Dot-HP Pro Flange Bracket, set of 10</v>
          </cell>
          <cell r="J2053">
            <v>161</v>
          </cell>
          <cell r="K2053">
            <v>161</v>
          </cell>
          <cell r="L2053">
            <v>88.550000000000011</v>
          </cell>
          <cell r="P2053">
            <v>688705010274</v>
          </cell>
          <cell r="Q2053">
            <v>5706681010271</v>
          </cell>
          <cell r="R2053">
            <v>0.60847512000000004</v>
          </cell>
          <cell r="S2053">
            <v>4.409448818897638</v>
          </cell>
          <cell r="T2053">
            <v>1.8897637795275593</v>
          </cell>
          <cell r="U2053">
            <v>2.3622047244094491</v>
          </cell>
          <cell r="V2053" t="str">
            <v>CN</v>
          </cell>
          <cell r="X2053">
            <v>0</v>
          </cell>
          <cell r="Y2053">
            <v>260</v>
          </cell>
        </row>
        <row r="2054">
          <cell r="A2054">
            <v>91606021</v>
          </cell>
          <cell r="B2054" t="str">
            <v>Martin</v>
          </cell>
          <cell r="C2054" t="str">
            <v>Linear</v>
          </cell>
          <cell r="D2054" t="str">
            <v>BRACKET FOR MOUNTING PROFILE, EXT DOT-HP</v>
          </cell>
          <cell r="E2054" t="str">
            <v>EXT-CREAT</v>
          </cell>
          <cell r="H2054" t="str">
            <v>BRACKET FOR MOUNTING PROFILE, EXT DOT-HP</v>
          </cell>
          <cell r="I2054" t="str">
            <v>BRACKET FOR MOUNTING PROFILE, EXT DOT-HP</v>
          </cell>
          <cell r="J2054">
            <v>48</v>
          </cell>
          <cell r="K2054">
            <v>48</v>
          </cell>
          <cell r="L2054">
            <v>26.400000000000002</v>
          </cell>
          <cell r="P2054">
            <v>688705011509</v>
          </cell>
          <cell r="V2054" t="str">
            <v>CN</v>
          </cell>
          <cell r="X2054" t="str">
            <v>https://www.martin.com/en/products/vc-dot-1</v>
          </cell>
          <cell r="Y2054">
            <v>261</v>
          </cell>
        </row>
        <row r="2055">
          <cell r="A2055" t="str">
            <v>MAR-90580000</v>
          </cell>
          <cell r="B2055" t="str">
            <v>Martin</v>
          </cell>
          <cell r="C2055" t="str">
            <v xml:space="preserve">Exterior Dot Pro </v>
          </cell>
          <cell r="D2055" t="str">
            <v>Exterior Dot-1 Pro, 115mm,  100pcs, 2m ld</v>
          </cell>
          <cell r="E2055" t="str">
            <v>EXT-CREAT</v>
          </cell>
          <cell r="H2055" t="str">
            <v>Exterior Dot-1 Pro, 115mm,  100pcs, 2m ld</v>
          </cell>
          <cell r="I2055" t="str">
            <v>Exterior Dot-1 Pro, 115mm,  100pcs, 2m ld</v>
          </cell>
          <cell r="J2055">
            <v>2365</v>
          </cell>
          <cell r="K2055">
            <v>2365</v>
          </cell>
          <cell r="L2055">
            <v>1300.75</v>
          </cell>
          <cell r="P2055">
            <v>688705009087</v>
          </cell>
          <cell r="Q2055">
            <v>5706681009084</v>
          </cell>
          <cell r="R2055">
            <v>7.0547839999999997</v>
          </cell>
          <cell r="S2055">
            <v>25.984251968503937</v>
          </cell>
          <cell r="T2055">
            <v>16.535433070866144</v>
          </cell>
          <cell r="U2055">
            <v>3.4251968503937009</v>
          </cell>
          <cell r="V2055" t="str">
            <v>CN</v>
          </cell>
          <cell r="X2055">
            <v>0</v>
          </cell>
          <cell r="Y2055">
            <v>263</v>
          </cell>
        </row>
        <row r="2056">
          <cell r="A2056" t="str">
            <v>MAR-90580005</v>
          </cell>
          <cell r="B2056" t="str">
            <v>Martin</v>
          </cell>
          <cell r="C2056" t="str">
            <v>Exterior Dot Pro</v>
          </cell>
          <cell r="D2056" t="str">
            <v>Glare kit Dot-1 Pro, grey, set of 10</v>
          </cell>
          <cell r="E2056" t="str">
            <v>EXT-CREAT</v>
          </cell>
          <cell r="H2056" t="str">
            <v>Glare kit Dot-1 Pro, grey, set of 10</v>
          </cell>
          <cell r="I2056" t="str">
            <v>Glare kit Dot-1 Pro, grey, set of 10</v>
          </cell>
          <cell r="J2056">
            <v>16</v>
          </cell>
          <cell r="K2056">
            <v>16</v>
          </cell>
          <cell r="L2056">
            <v>8.8000000000000007</v>
          </cell>
          <cell r="P2056">
            <v>688705009216</v>
          </cell>
          <cell r="Q2056">
            <v>5706681009213</v>
          </cell>
          <cell r="R2056">
            <v>0.17196035999999998</v>
          </cell>
          <cell r="S2056">
            <v>4.7244094488188981</v>
          </cell>
          <cell r="T2056">
            <v>1.8897637795275593</v>
          </cell>
          <cell r="U2056">
            <v>4.7244094488188981</v>
          </cell>
          <cell r="V2056" t="str">
            <v>CN</v>
          </cell>
          <cell r="X2056">
            <v>0</v>
          </cell>
          <cell r="Y2056">
            <v>265</v>
          </cell>
        </row>
        <row r="2057">
          <cell r="A2057" t="str">
            <v>MAR-90580029</v>
          </cell>
          <cell r="B2057" t="str">
            <v>Martin</v>
          </cell>
          <cell r="C2057" t="str">
            <v>Exterior Dot Pro</v>
          </cell>
          <cell r="D2057" t="str">
            <v>Glare kit Dot-1 Pro, black, set of 10</v>
          </cell>
          <cell r="E2057" t="str">
            <v>EXT-CREAT</v>
          </cell>
          <cell r="H2057" t="str">
            <v>Glare kit Dot-1 Pro, black, set of 10</v>
          </cell>
          <cell r="I2057" t="str">
            <v>Glare kit Dot-1 Pro, black, set of 10</v>
          </cell>
          <cell r="J2057">
            <v>16</v>
          </cell>
          <cell r="K2057">
            <v>16</v>
          </cell>
          <cell r="L2057">
            <v>8.8000000000000007</v>
          </cell>
          <cell r="P2057">
            <v>688705011110</v>
          </cell>
          <cell r="Q2057">
            <v>5706681011117</v>
          </cell>
          <cell r="R2057">
            <v>0.17196035999999998</v>
          </cell>
          <cell r="S2057">
            <v>4.7244094488188981</v>
          </cell>
          <cell r="T2057">
            <v>1.8897637795275593</v>
          </cell>
          <cell r="U2057">
            <v>4.7244094488188981</v>
          </cell>
          <cell r="V2057" t="str">
            <v>CN</v>
          </cell>
          <cell r="X2057">
            <v>0</v>
          </cell>
          <cell r="Y2057">
            <v>266</v>
          </cell>
        </row>
        <row r="2058">
          <cell r="A2058" t="str">
            <v>MAR-90580011</v>
          </cell>
          <cell r="B2058" t="str">
            <v>Martin</v>
          </cell>
          <cell r="C2058" t="str">
            <v>Exterior Dot Pro</v>
          </cell>
          <cell r="D2058" t="str">
            <v>Dome kit Dot-1 Pro, grey, set of 10</v>
          </cell>
          <cell r="E2058" t="str">
            <v>EXT-CREAT</v>
          </cell>
          <cell r="H2058" t="str">
            <v>Dome kit Dot-1 Pro, grey, set of 10</v>
          </cell>
          <cell r="I2058" t="str">
            <v>Dome kit Dot-1 Pro, grey, set of 10</v>
          </cell>
          <cell r="J2058">
            <v>16</v>
          </cell>
          <cell r="K2058">
            <v>16</v>
          </cell>
          <cell r="L2058">
            <v>8.8000000000000007</v>
          </cell>
          <cell r="P2058">
            <v>688705009315</v>
          </cell>
          <cell r="Q2058">
            <v>5706681009312</v>
          </cell>
          <cell r="R2058">
            <v>0.18077884</v>
          </cell>
          <cell r="S2058">
            <v>4.7244094488188981</v>
          </cell>
          <cell r="T2058">
            <v>1.8897637795275593</v>
          </cell>
          <cell r="U2058">
            <v>4.7244094488188981</v>
          </cell>
          <cell r="V2058" t="str">
            <v>CN</v>
          </cell>
          <cell r="X2058">
            <v>0</v>
          </cell>
          <cell r="Y2058">
            <v>267</v>
          </cell>
        </row>
        <row r="2059">
          <cell r="A2059" t="str">
            <v>MAR-90580014</v>
          </cell>
          <cell r="B2059" t="str">
            <v>Martin</v>
          </cell>
          <cell r="C2059" t="str">
            <v>Exterior Dot Pro</v>
          </cell>
          <cell r="D2059" t="str">
            <v>Dome kit Dot-1 Pro, black, set of 10</v>
          </cell>
          <cell r="E2059" t="str">
            <v>EXT-CREAT</v>
          </cell>
          <cell r="H2059" t="str">
            <v>Dome kit Dot-1 Pro, black, set of 10</v>
          </cell>
          <cell r="I2059" t="str">
            <v>Dome kit Dot-1 Pro, black, set of 10</v>
          </cell>
          <cell r="J2059">
            <v>17</v>
          </cell>
          <cell r="K2059">
            <v>17</v>
          </cell>
          <cell r="L2059">
            <v>9.3500000000000014</v>
          </cell>
          <cell r="P2059">
            <v>688705009346</v>
          </cell>
          <cell r="Q2059">
            <v>5706681009343</v>
          </cell>
          <cell r="R2059">
            <v>0.18077884</v>
          </cell>
          <cell r="S2059">
            <v>4.7244094488188981</v>
          </cell>
          <cell r="T2059">
            <v>1.8897637795275593</v>
          </cell>
          <cell r="U2059">
            <v>4.7244094488188981</v>
          </cell>
          <cell r="V2059" t="str">
            <v>CN</v>
          </cell>
          <cell r="X2059">
            <v>0</v>
          </cell>
          <cell r="Y2059">
            <v>268</v>
          </cell>
        </row>
        <row r="2060">
          <cell r="A2060" t="str">
            <v>MAR-90580008</v>
          </cell>
          <cell r="B2060" t="str">
            <v>Martin</v>
          </cell>
          <cell r="C2060" t="str">
            <v>Exterior Dot Pro</v>
          </cell>
          <cell r="D2060" t="str">
            <v>Mnt bracket Dot-1 Pro, grey, set of 10</v>
          </cell>
          <cell r="E2060" t="str">
            <v>EXT-CREAT</v>
          </cell>
          <cell r="H2060" t="str">
            <v>Mnt bracket Dot-1 Pro, grey, set of 10</v>
          </cell>
          <cell r="I2060" t="str">
            <v>Mnt bracket Dot-1 Pro, grey, set of 10</v>
          </cell>
          <cell r="J2060">
            <v>25</v>
          </cell>
          <cell r="K2060">
            <v>25</v>
          </cell>
          <cell r="L2060">
            <v>13.750000000000002</v>
          </cell>
          <cell r="P2060">
            <v>688705009285</v>
          </cell>
          <cell r="Q2060">
            <v>5706681009282</v>
          </cell>
          <cell r="R2060">
            <v>0.20943889999999998</v>
          </cell>
          <cell r="S2060">
            <v>4.7244094488188981</v>
          </cell>
          <cell r="T2060">
            <v>1.8897637795275593</v>
          </cell>
          <cell r="U2060">
            <v>4.7244094488188981</v>
          </cell>
          <cell r="V2060" t="str">
            <v>CN</v>
          </cell>
          <cell r="X2060">
            <v>0</v>
          </cell>
          <cell r="Y2060">
            <v>269</v>
          </cell>
        </row>
        <row r="2061">
          <cell r="A2061" t="str">
            <v>MAR-90580032</v>
          </cell>
          <cell r="B2061" t="str">
            <v>Martin</v>
          </cell>
          <cell r="C2061" t="str">
            <v>Exterior Dot Pro</v>
          </cell>
          <cell r="D2061" t="str">
            <v>Mnt bracket Dot-1 Pro, black, set of 10</v>
          </cell>
          <cell r="E2061" t="str">
            <v>EXT-CREAT</v>
          </cell>
          <cell r="H2061" t="str">
            <v>Mnt bracket Dot-1 Pro, black, set of 10</v>
          </cell>
          <cell r="I2061" t="str">
            <v>Mnt bracket Dot-1 Pro, black, set of 10</v>
          </cell>
          <cell r="J2061">
            <v>25</v>
          </cell>
          <cell r="K2061">
            <v>25</v>
          </cell>
          <cell r="L2061">
            <v>13.750000000000002</v>
          </cell>
          <cell r="P2061">
            <v>688705011141</v>
          </cell>
          <cell r="Q2061">
            <v>5706681011148</v>
          </cell>
          <cell r="R2061">
            <v>0.20943889999999998</v>
          </cell>
          <cell r="S2061">
            <v>4.7244094488188981</v>
          </cell>
          <cell r="T2061">
            <v>1.8897637795275593</v>
          </cell>
          <cell r="U2061">
            <v>4.7244094488188981</v>
          </cell>
          <cell r="V2061" t="str">
            <v>CN</v>
          </cell>
          <cell r="X2061">
            <v>0</v>
          </cell>
          <cell r="Y2061">
            <v>270</v>
          </cell>
        </row>
        <row r="2062">
          <cell r="A2062" t="str">
            <v>MAR-90580017</v>
          </cell>
          <cell r="B2062" t="str">
            <v>Martin</v>
          </cell>
          <cell r="C2062" t="str">
            <v>Exterior Dot Pro</v>
          </cell>
          <cell r="D2062" t="str">
            <v>Mounting profile Dot-1 Pro, 2 meter</v>
          </cell>
          <cell r="E2062" t="str">
            <v>EXT-CREAT</v>
          </cell>
          <cell r="H2062" t="str">
            <v>Mounting profile Dot-1 Pro, 2 meter</v>
          </cell>
          <cell r="I2062" t="str">
            <v>Mounting profile Dot-1 Pro, 2 meter</v>
          </cell>
          <cell r="J2062">
            <v>156</v>
          </cell>
          <cell r="K2062">
            <v>156</v>
          </cell>
          <cell r="L2062">
            <v>85.800000000000011</v>
          </cell>
          <cell r="P2062">
            <v>688705009254</v>
          </cell>
          <cell r="Q2062">
            <v>5706681009251</v>
          </cell>
          <cell r="R2062">
            <v>3.1966989999999997</v>
          </cell>
          <cell r="S2062">
            <v>79.055118110236222</v>
          </cell>
          <cell r="T2062">
            <v>1.3779527559055118</v>
          </cell>
          <cell r="U2062">
            <v>1.4566929133858268</v>
          </cell>
          <cell r="V2062" t="str">
            <v>CN</v>
          </cell>
          <cell r="X2062">
            <v>0</v>
          </cell>
          <cell r="Y2062">
            <v>271</v>
          </cell>
        </row>
        <row r="2063">
          <cell r="A2063" t="str">
            <v>MAR-90580026</v>
          </cell>
          <cell r="B2063" t="str">
            <v>Martin</v>
          </cell>
          <cell r="C2063" t="str">
            <v>Exterior Dot Pro</v>
          </cell>
          <cell r="D2063" t="str">
            <v>End cap mounting profile Dot-1, set of 2</v>
          </cell>
          <cell r="E2063" t="str">
            <v>EXT-CREAT</v>
          </cell>
          <cell r="H2063" t="str">
            <v>End cap mounting profile Dot-1, set of 2</v>
          </cell>
          <cell r="I2063" t="str">
            <v>End cap mounting profile Dot-1, set of 2</v>
          </cell>
          <cell r="J2063">
            <v>20</v>
          </cell>
          <cell r="K2063">
            <v>20</v>
          </cell>
          <cell r="L2063">
            <v>11</v>
          </cell>
          <cell r="P2063">
            <v>688705009872</v>
          </cell>
          <cell r="Q2063">
            <v>5706681009879</v>
          </cell>
          <cell r="R2063">
            <v>0.39683159999999995</v>
          </cell>
          <cell r="S2063">
            <v>4.7244094488188981</v>
          </cell>
          <cell r="T2063">
            <v>1.8897637795275593</v>
          </cell>
          <cell r="U2063">
            <v>4.7244094488188981</v>
          </cell>
          <cell r="V2063" t="str">
            <v>CN</v>
          </cell>
          <cell r="X2063">
            <v>0</v>
          </cell>
          <cell r="Y2063">
            <v>272</v>
          </cell>
        </row>
        <row r="2064">
          <cell r="A2064" t="str">
            <v>MAR-90580001</v>
          </cell>
          <cell r="B2064" t="str">
            <v>Martin</v>
          </cell>
          <cell r="C2064" t="str">
            <v>Exterior Dot Pro</v>
          </cell>
          <cell r="D2064" t="str">
            <v>Exterior Dot-4 Pro, 200mm, 64 pcs, 2m ld</v>
          </cell>
          <cell r="E2064" t="str">
            <v>EXT-CREAT</v>
          </cell>
          <cell r="H2064" t="str">
            <v>Exterior Dot-4 Pro, 200mm, 64 pcs, 2m ld</v>
          </cell>
          <cell r="I2064" t="str">
            <v>Exterior Dot-4 Pro, 200mm, 64 pcs, 2m ld</v>
          </cell>
          <cell r="J2064">
            <v>2160</v>
          </cell>
          <cell r="K2064">
            <v>2160</v>
          </cell>
          <cell r="L2064">
            <v>1188</v>
          </cell>
          <cell r="P2064">
            <v>688705009094</v>
          </cell>
          <cell r="Q2064">
            <v>5706681009091</v>
          </cell>
          <cell r="R2064">
            <v>8.8184799999999992</v>
          </cell>
          <cell r="S2064">
            <v>29.921259842519685</v>
          </cell>
          <cell r="T2064">
            <v>16.456692913385826</v>
          </cell>
          <cell r="U2064">
            <v>4.6062992125984259</v>
          </cell>
          <cell r="V2064" t="str">
            <v>CN</v>
          </cell>
          <cell r="X2064">
            <v>0</v>
          </cell>
          <cell r="Y2064">
            <v>274</v>
          </cell>
        </row>
        <row r="2065">
          <cell r="A2065" t="str">
            <v>MAR-90580006</v>
          </cell>
          <cell r="B2065" t="str">
            <v>Martin</v>
          </cell>
          <cell r="C2065" t="str">
            <v>Exterior Dot Pro</v>
          </cell>
          <cell r="D2065" t="str">
            <v>Glare kit Dot-4 Pro,grey,  set of 10</v>
          </cell>
          <cell r="E2065" t="str">
            <v>EXT-CREAT</v>
          </cell>
          <cell r="H2065" t="str">
            <v>Glare kit Dot-4 Pro,grey,  set of 10</v>
          </cell>
          <cell r="I2065" t="str">
            <v>Glare kit Dot-4 Pro,grey,  set of 10</v>
          </cell>
          <cell r="J2065">
            <v>18</v>
          </cell>
          <cell r="K2065">
            <v>18</v>
          </cell>
          <cell r="L2065">
            <v>9.9</v>
          </cell>
          <cell r="P2065">
            <v>688705009247</v>
          </cell>
          <cell r="Q2065">
            <v>5706681009244</v>
          </cell>
          <cell r="R2065">
            <v>0.24912205999999998</v>
          </cell>
          <cell r="S2065">
            <v>5.5118110236220472</v>
          </cell>
          <cell r="T2065">
            <v>1.8897637795275593</v>
          </cell>
          <cell r="U2065">
            <v>5.5118110236220472</v>
          </cell>
          <cell r="V2065" t="str">
            <v>CN</v>
          </cell>
          <cell r="X2065">
            <v>0</v>
          </cell>
          <cell r="Y2065">
            <v>276</v>
          </cell>
        </row>
        <row r="2066">
          <cell r="A2066" t="str">
            <v>MAR-90580030</v>
          </cell>
          <cell r="B2066" t="str">
            <v>Martin</v>
          </cell>
          <cell r="C2066" t="str">
            <v>Exterior Dot Pro</v>
          </cell>
          <cell r="D2066" t="str">
            <v>Glare kit Dot-4 Pro,black,  set of 10</v>
          </cell>
          <cell r="E2066" t="str">
            <v>EXT-CREAT</v>
          </cell>
          <cell r="H2066" t="str">
            <v>Glare kit Dot-4 Pro,black,  set of 10</v>
          </cell>
          <cell r="I2066" t="str">
            <v>Glare kit Dot-4 Pro,black,  set of 10</v>
          </cell>
          <cell r="J2066">
            <v>18</v>
          </cell>
          <cell r="K2066">
            <v>18</v>
          </cell>
          <cell r="L2066">
            <v>9.9</v>
          </cell>
          <cell r="P2066">
            <v>688705011127</v>
          </cell>
          <cell r="Q2066">
            <v>5706681011124</v>
          </cell>
          <cell r="R2066">
            <v>0.24912205999999998</v>
          </cell>
          <cell r="S2066">
            <v>5.5118110236220472</v>
          </cell>
          <cell r="T2066">
            <v>1.8897637795275593</v>
          </cell>
          <cell r="U2066">
            <v>5.5118110236220472</v>
          </cell>
          <cell r="V2066" t="str">
            <v>CN</v>
          </cell>
          <cell r="X2066">
            <v>0</v>
          </cell>
          <cell r="Y2066">
            <v>277</v>
          </cell>
        </row>
        <row r="2067">
          <cell r="A2067" t="str">
            <v>MAR-90580012</v>
          </cell>
          <cell r="B2067" t="str">
            <v>Martin</v>
          </cell>
          <cell r="C2067" t="str">
            <v>Exterior Dot Pro</v>
          </cell>
          <cell r="D2067" t="str">
            <v>Dome kit Dot-4 Pro, grey, set of 10</v>
          </cell>
          <cell r="E2067" t="str">
            <v>EXT-CREAT</v>
          </cell>
          <cell r="H2067" t="str">
            <v>Dome kit Dot-4 Pro, grey, set of 10</v>
          </cell>
          <cell r="I2067" t="str">
            <v>Dome kit Dot-4 Pro, grey, set of 10</v>
          </cell>
          <cell r="J2067">
            <v>22</v>
          </cell>
          <cell r="K2067">
            <v>22</v>
          </cell>
          <cell r="L2067">
            <v>12.100000000000001</v>
          </cell>
          <cell r="P2067">
            <v>688705009322</v>
          </cell>
          <cell r="Q2067">
            <v>5706681009329</v>
          </cell>
          <cell r="R2067">
            <v>0.27337287999999998</v>
          </cell>
          <cell r="S2067">
            <v>5.5118110236220472</v>
          </cell>
          <cell r="T2067">
            <v>1.8897637795275593</v>
          </cell>
          <cell r="U2067">
            <v>5.5118110236220472</v>
          </cell>
          <cell r="V2067" t="str">
            <v>CN</v>
          </cell>
          <cell r="X2067">
            <v>0</v>
          </cell>
          <cell r="Y2067">
            <v>278</v>
          </cell>
        </row>
        <row r="2068">
          <cell r="A2068" t="str">
            <v>MAR-90580015</v>
          </cell>
          <cell r="B2068" t="str">
            <v>Martin</v>
          </cell>
          <cell r="C2068" t="str">
            <v>Exterior Dot Pro</v>
          </cell>
          <cell r="D2068" t="str">
            <v>Dome kit Dot-4 Pro, black, set of 10</v>
          </cell>
          <cell r="E2068" t="str">
            <v>EXT-CREAT</v>
          </cell>
          <cell r="H2068" t="str">
            <v>Dome kit Dot-4 Pro, black, set of 10</v>
          </cell>
          <cell r="I2068" t="str">
            <v>Dome kit Dot-4 Pro, black, set of 10</v>
          </cell>
          <cell r="J2068">
            <v>22</v>
          </cell>
          <cell r="K2068">
            <v>22</v>
          </cell>
          <cell r="L2068">
            <v>12.100000000000001</v>
          </cell>
          <cell r="P2068">
            <v>688705009353</v>
          </cell>
          <cell r="Q2068">
            <v>5706681009350</v>
          </cell>
          <cell r="R2068">
            <v>0.27337287999999998</v>
          </cell>
          <cell r="S2068">
            <v>5.5118110236220472</v>
          </cell>
          <cell r="T2068">
            <v>1.8897637795275593</v>
          </cell>
          <cell r="U2068">
            <v>5.5118110236220472</v>
          </cell>
          <cell r="V2068" t="str">
            <v>CN</v>
          </cell>
          <cell r="X2068">
            <v>0</v>
          </cell>
          <cell r="Y2068">
            <v>279</v>
          </cell>
        </row>
        <row r="2069">
          <cell r="A2069" t="str">
            <v>MAR-90580009</v>
          </cell>
          <cell r="B2069" t="str">
            <v>Martin</v>
          </cell>
          <cell r="C2069" t="str">
            <v>Exterior Dot Pro</v>
          </cell>
          <cell r="D2069" t="str">
            <v>Mnt bracket Dot-4 Pro, grey, set of 10</v>
          </cell>
          <cell r="E2069" t="str">
            <v>EXT-CREAT</v>
          </cell>
          <cell r="H2069" t="str">
            <v>Mnt bracket Dot-4 Pro, grey, set of 10</v>
          </cell>
          <cell r="I2069" t="str">
            <v>Mnt bracket Dot-4 Pro, grey, set of 10</v>
          </cell>
          <cell r="J2069">
            <v>28</v>
          </cell>
          <cell r="K2069">
            <v>28</v>
          </cell>
          <cell r="L2069">
            <v>15.400000000000002</v>
          </cell>
          <cell r="P2069">
            <v>688705009292</v>
          </cell>
          <cell r="Q2069">
            <v>5706681009299</v>
          </cell>
          <cell r="R2069">
            <v>0.3086468</v>
          </cell>
          <cell r="S2069">
            <v>5.5118110236220472</v>
          </cell>
          <cell r="T2069">
            <v>1.8897637795275593</v>
          </cell>
          <cell r="U2069">
            <v>5.5118110236220472</v>
          </cell>
          <cell r="V2069" t="str">
            <v>CN</v>
          </cell>
          <cell r="X2069">
            <v>0</v>
          </cell>
          <cell r="Y2069">
            <v>280</v>
          </cell>
        </row>
        <row r="2070">
          <cell r="A2070" t="str">
            <v>MAR-90580033</v>
          </cell>
          <cell r="B2070" t="str">
            <v>Martin</v>
          </cell>
          <cell r="C2070" t="str">
            <v>Exterior Dot Pro</v>
          </cell>
          <cell r="D2070" t="str">
            <v>Mnt bracket Dot-4 Pro, black, set of 10</v>
          </cell>
          <cell r="E2070" t="str">
            <v>EXT-CREAT</v>
          </cell>
          <cell r="H2070" t="str">
            <v>Mnt bracket Dot-4 Pro, black, set of 10</v>
          </cell>
          <cell r="I2070" t="str">
            <v>Mnt bracket Dot-4 Pro, black, set of 10</v>
          </cell>
          <cell r="J2070">
            <v>28</v>
          </cell>
          <cell r="K2070">
            <v>28</v>
          </cell>
          <cell r="L2070">
            <v>15.400000000000002</v>
          </cell>
          <cell r="P2070">
            <v>688705011158</v>
          </cell>
          <cell r="Q2070">
            <v>5706681011155</v>
          </cell>
          <cell r="R2070">
            <v>0.3086468</v>
          </cell>
          <cell r="S2070">
            <v>5.5118110236220472</v>
          </cell>
          <cell r="T2070">
            <v>1.8897637795275593</v>
          </cell>
          <cell r="U2070">
            <v>5.5118110236220472</v>
          </cell>
          <cell r="V2070" t="str">
            <v>CN</v>
          </cell>
          <cell r="X2070">
            <v>0</v>
          </cell>
          <cell r="Y2070">
            <v>281</v>
          </cell>
        </row>
        <row r="2071">
          <cell r="A2071" t="str">
            <v>MAR-90580018</v>
          </cell>
          <cell r="B2071" t="str">
            <v>Martin</v>
          </cell>
          <cell r="C2071" t="str">
            <v>Exterior Dot Pro</v>
          </cell>
          <cell r="D2071" t="str">
            <v>Mounting profile Dot-4 Pro, 2 meter</v>
          </cell>
          <cell r="E2071" t="str">
            <v>EXT-CREAT</v>
          </cell>
          <cell r="H2071" t="str">
            <v>Mounting profile Dot-4 Pro, 2 meter</v>
          </cell>
          <cell r="I2071" t="str">
            <v>Mounting profile Dot-4 Pro, 2 meter</v>
          </cell>
          <cell r="J2071">
            <v>167</v>
          </cell>
          <cell r="K2071">
            <v>167</v>
          </cell>
          <cell r="L2071">
            <v>91.850000000000009</v>
          </cell>
          <cell r="P2071">
            <v>688705009230</v>
          </cell>
          <cell r="Q2071">
            <v>5706681009237</v>
          </cell>
          <cell r="R2071">
            <v>3.6376229999999996</v>
          </cell>
          <cell r="S2071">
            <v>79.055118110236222</v>
          </cell>
          <cell r="T2071">
            <v>1.6141732283464567</v>
          </cell>
          <cell r="U2071">
            <v>1.4566929133858268</v>
          </cell>
          <cell r="V2071" t="str">
            <v>CN</v>
          </cell>
          <cell r="X2071">
            <v>0</v>
          </cell>
          <cell r="Y2071">
            <v>282</v>
          </cell>
        </row>
        <row r="2072">
          <cell r="A2072" t="str">
            <v>MAR-90580027</v>
          </cell>
          <cell r="B2072" t="str">
            <v>Martin</v>
          </cell>
          <cell r="C2072" t="str">
            <v>Exterior Dot Pro</v>
          </cell>
          <cell r="D2072" t="str">
            <v>End cap mounting profile Dot-4, set of 2</v>
          </cell>
          <cell r="E2072" t="str">
            <v>EXT-CREAT</v>
          </cell>
          <cell r="H2072" t="str">
            <v>End cap mounting profile Dot-4, set of 2</v>
          </cell>
          <cell r="I2072" t="str">
            <v>End cap mounting profile Dot-4, set of 2</v>
          </cell>
          <cell r="J2072">
            <v>20</v>
          </cell>
          <cell r="K2072">
            <v>20</v>
          </cell>
          <cell r="L2072">
            <v>11</v>
          </cell>
          <cell r="P2072">
            <v>688705009889</v>
          </cell>
          <cell r="Q2072">
            <v>5706681009886</v>
          </cell>
          <cell r="R2072">
            <v>0.44092399999999998</v>
          </cell>
          <cell r="S2072">
            <v>4.7244094488188981</v>
          </cell>
          <cell r="T2072">
            <v>1.8897637795275593</v>
          </cell>
          <cell r="U2072">
            <v>4.7244094488188981</v>
          </cell>
          <cell r="V2072" t="str">
            <v>CN</v>
          </cell>
          <cell r="X2072">
            <v>0</v>
          </cell>
          <cell r="Y2072">
            <v>283</v>
          </cell>
        </row>
        <row r="2073">
          <cell r="A2073" t="str">
            <v>MAR-90580002</v>
          </cell>
          <cell r="B2073" t="str">
            <v>Martin</v>
          </cell>
          <cell r="C2073" t="str">
            <v>Exterior Dot Pro</v>
          </cell>
          <cell r="D2073" t="str">
            <v>Exterior Dot-9 Pro, 400mm, 36pcs 2m ld</v>
          </cell>
          <cell r="E2073" t="str">
            <v>EXT-CREAT</v>
          </cell>
          <cell r="H2073" t="str">
            <v>Exterior Dot-9 Pro, 400mm, 36pcs 2m ld</v>
          </cell>
          <cell r="I2073" t="str">
            <v>Exterior Dot-9 Pro, 400mm, 36pcs 2m ld</v>
          </cell>
          <cell r="J2073">
            <v>2150</v>
          </cell>
          <cell r="K2073">
            <v>2150</v>
          </cell>
          <cell r="L2073">
            <v>1182.5</v>
          </cell>
          <cell r="P2073">
            <v>688705009100</v>
          </cell>
          <cell r="Q2073">
            <v>5706681009107</v>
          </cell>
          <cell r="R2073">
            <v>7.9366319999999995</v>
          </cell>
          <cell r="S2073">
            <v>25.590551181102363</v>
          </cell>
          <cell r="T2073">
            <v>14.370078740157481</v>
          </cell>
          <cell r="U2073">
            <v>5.393700787401575</v>
          </cell>
          <cell r="V2073" t="str">
            <v>CN</v>
          </cell>
          <cell r="X2073">
            <v>0</v>
          </cell>
          <cell r="Y2073">
            <v>285</v>
          </cell>
        </row>
        <row r="2074">
          <cell r="A2074" t="str">
            <v>MAR-90580007</v>
          </cell>
          <cell r="B2074" t="str">
            <v>Martin</v>
          </cell>
          <cell r="C2074" t="str">
            <v>Exterior Dot Pro</v>
          </cell>
          <cell r="D2074" t="str">
            <v>Glare kit Dot-9 Pro, grey, set of 10</v>
          </cell>
          <cell r="E2074" t="str">
            <v>EXT-CREAT</v>
          </cell>
          <cell r="H2074" t="str">
            <v>Glare kit Dot-9 Pro, grey, set of 10</v>
          </cell>
          <cell r="I2074" t="str">
            <v>Glare kit Dot-9 Pro, grey, set of 10</v>
          </cell>
          <cell r="J2074">
            <v>20</v>
          </cell>
          <cell r="K2074">
            <v>20</v>
          </cell>
          <cell r="L2074">
            <v>11</v>
          </cell>
          <cell r="P2074">
            <v>688705009278</v>
          </cell>
          <cell r="Q2074">
            <v>5706681009275</v>
          </cell>
          <cell r="R2074">
            <v>0.30644218000000001</v>
          </cell>
          <cell r="S2074">
            <v>5.5118110236220472</v>
          </cell>
          <cell r="T2074">
            <v>1.8897637795275593</v>
          </cell>
          <cell r="U2074">
            <v>6.6929133858267722</v>
          </cell>
          <cell r="V2074" t="str">
            <v>CN</v>
          </cell>
          <cell r="X2074">
            <v>0</v>
          </cell>
          <cell r="Y2074">
            <v>287</v>
          </cell>
        </row>
        <row r="2075">
          <cell r="A2075" t="str">
            <v>MAR-90580031</v>
          </cell>
          <cell r="B2075" t="str">
            <v>Martin</v>
          </cell>
          <cell r="C2075" t="str">
            <v>Exterior Dot Pro</v>
          </cell>
          <cell r="D2075" t="str">
            <v>Glare kit Dot-9 Pro, black, set of 10</v>
          </cell>
          <cell r="E2075" t="str">
            <v>EXT-CREAT</v>
          </cell>
          <cell r="H2075" t="str">
            <v>Glare kit Dot-9 Pro, black, set of 10</v>
          </cell>
          <cell r="I2075" t="str">
            <v>Glare kit Dot-9 Pro, black, set of 10</v>
          </cell>
          <cell r="J2075">
            <v>20</v>
          </cell>
          <cell r="K2075">
            <v>20</v>
          </cell>
          <cell r="L2075">
            <v>11</v>
          </cell>
          <cell r="P2075">
            <v>688705011134</v>
          </cell>
          <cell r="Q2075">
            <v>5706681011131</v>
          </cell>
          <cell r="R2075">
            <v>0.30644218000000001</v>
          </cell>
          <cell r="S2075">
            <v>5.5118110236220472</v>
          </cell>
          <cell r="T2075">
            <v>1.8897637795275593</v>
          </cell>
          <cell r="U2075">
            <v>6.6929133858267722</v>
          </cell>
          <cell r="V2075" t="str">
            <v>CN</v>
          </cell>
          <cell r="X2075">
            <v>0</v>
          </cell>
          <cell r="Y2075">
            <v>288</v>
          </cell>
        </row>
        <row r="2076">
          <cell r="A2076" t="str">
            <v>MAR-90580013</v>
          </cell>
          <cell r="B2076" t="str">
            <v>Martin</v>
          </cell>
          <cell r="C2076" t="str">
            <v>Exterior Dot Pro</v>
          </cell>
          <cell r="D2076" t="str">
            <v>Dome kit Dot-9 Pro, grey, set of 10</v>
          </cell>
          <cell r="E2076" t="str">
            <v>EXT-CREAT</v>
          </cell>
          <cell r="H2076" t="str">
            <v>Dome kit Dot-9 Pro, grey, set of 10</v>
          </cell>
          <cell r="I2076" t="str">
            <v>Dome kit Dot-9 Pro, grey, set of 10</v>
          </cell>
          <cell r="J2076">
            <v>27</v>
          </cell>
          <cell r="K2076">
            <v>27</v>
          </cell>
          <cell r="L2076">
            <v>14.850000000000001</v>
          </cell>
          <cell r="P2076">
            <v>688705009339</v>
          </cell>
          <cell r="Q2076">
            <v>5706681009336</v>
          </cell>
          <cell r="R2076">
            <v>0.39242235999999997</v>
          </cell>
          <cell r="S2076">
            <v>5.5118110236220472</v>
          </cell>
          <cell r="T2076">
            <v>1.8897637795275593</v>
          </cell>
          <cell r="U2076">
            <v>6.6929133858267722</v>
          </cell>
          <cell r="V2076" t="str">
            <v>CN</v>
          </cell>
          <cell r="X2076">
            <v>0</v>
          </cell>
          <cell r="Y2076">
            <v>289</v>
          </cell>
        </row>
        <row r="2077">
          <cell r="A2077" t="str">
            <v>MAR-90580016</v>
          </cell>
          <cell r="B2077" t="str">
            <v>Martin</v>
          </cell>
          <cell r="C2077" t="str">
            <v>Exterior Dot Pro</v>
          </cell>
          <cell r="D2077" t="str">
            <v>Dome kit Dot-9 Pro, black, set of 10</v>
          </cell>
          <cell r="E2077" t="str">
            <v>EXT-CREAT</v>
          </cell>
          <cell r="H2077" t="str">
            <v>Dome kit Dot-9 Pro, black, set of 10</v>
          </cell>
          <cell r="I2077" t="str">
            <v>Dome kit Dot-9 Pro, black, set of 10</v>
          </cell>
          <cell r="J2077">
            <v>27</v>
          </cell>
          <cell r="K2077">
            <v>27</v>
          </cell>
          <cell r="L2077">
            <v>14.850000000000001</v>
          </cell>
          <cell r="P2077">
            <v>688705009261</v>
          </cell>
          <cell r="Q2077">
            <v>5706681009268</v>
          </cell>
          <cell r="R2077">
            <v>0.39242235999999997</v>
          </cell>
          <cell r="S2077">
            <v>5.5118110236220472</v>
          </cell>
          <cell r="T2077">
            <v>1.8897637795275593</v>
          </cell>
          <cell r="U2077">
            <v>6.6929133858267722</v>
          </cell>
          <cell r="V2077" t="str">
            <v>CN</v>
          </cell>
          <cell r="X2077">
            <v>0</v>
          </cell>
          <cell r="Y2077">
            <v>290</v>
          </cell>
        </row>
        <row r="2078">
          <cell r="A2078" t="str">
            <v>MAR-90580010</v>
          </cell>
          <cell r="B2078" t="str">
            <v>Martin</v>
          </cell>
          <cell r="C2078" t="str">
            <v>Exterior Dot Pro</v>
          </cell>
          <cell r="D2078" t="str">
            <v>Mnt bracket Dot-9 Pro, grey, set of 10</v>
          </cell>
          <cell r="E2078" t="str">
            <v>EXT-CREAT</v>
          </cell>
          <cell r="H2078" t="str">
            <v>Mnt bracket Dot-9 Pro, grey, set of 10</v>
          </cell>
          <cell r="I2078" t="str">
            <v>Mnt bracket Dot-9 Pro, grey, set of 10</v>
          </cell>
          <cell r="J2078">
            <v>31</v>
          </cell>
          <cell r="K2078">
            <v>31</v>
          </cell>
          <cell r="L2078">
            <v>17.05</v>
          </cell>
          <cell r="P2078">
            <v>688705009308</v>
          </cell>
          <cell r="Q2078">
            <v>5706681009305</v>
          </cell>
          <cell r="R2078">
            <v>0.41226393999999994</v>
          </cell>
          <cell r="S2078">
            <v>5.5118110236220472</v>
          </cell>
          <cell r="T2078">
            <v>1.8897637795275593</v>
          </cell>
          <cell r="U2078">
            <v>6.6929133858267722</v>
          </cell>
          <cell r="V2078" t="str">
            <v>CN</v>
          </cell>
          <cell r="X2078">
            <v>0</v>
          </cell>
          <cell r="Y2078">
            <v>291</v>
          </cell>
        </row>
        <row r="2079">
          <cell r="A2079" t="str">
            <v>MAR-90580034</v>
          </cell>
          <cell r="B2079" t="str">
            <v>Martin</v>
          </cell>
          <cell r="C2079" t="str">
            <v>Exterior Dot Pro</v>
          </cell>
          <cell r="D2079" t="str">
            <v>Mnt bracket Dot-9 Pro, black, set of 10</v>
          </cell>
          <cell r="E2079" t="str">
            <v>EXT-CREAT</v>
          </cell>
          <cell r="H2079" t="str">
            <v>Mnt bracket Dot-9 Pro, black, set of 10</v>
          </cell>
          <cell r="I2079" t="str">
            <v>Mnt bracket Dot-9 Pro, black, set of 10</v>
          </cell>
          <cell r="J2079">
            <v>31</v>
          </cell>
          <cell r="K2079">
            <v>31</v>
          </cell>
          <cell r="L2079">
            <v>17.05</v>
          </cell>
          <cell r="P2079">
            <v>688705011165</v>
          </cell>
          <cell r="Q2079">
            <v>5706681011162</v>
          </cell>
          <cell r="R2079">
            <v>0.41226393999999994</v>
          </cell>
          <cell r="S2079">
            <v>5.5118110236220472</v>
          </cell>
          <cell r="T2079">
            <v>1.8897637795275593</v>
          </cell>
          <cell r="U2079">
            <v>6.6929133858267722</v>
          </cell>
          <cell r="V2079" t="str">
            <v>CN</v>
          </cell>
          <cell r="X2079">
            <v>0</v>
          </cell>
          <cell r="Y2079">
            <v>292</v>
          </cell>
        </row>
        <row r="2080">
          <cell r="A2080" t="str">
            <v>MAR-90580019</v>
          </cell>
          <cell r="B2080" t="str">
            <v>Martin</v>
          </cell>
          <cell r="C2080" t="str">
            <v>Exterior Dot Pro</v>
          </cell>
          <cell r="D2080" t="str">
            <v>Mounting profile Dot-9 Pro, 2 meter</v>
          </cell>
          <cell r="E2080" t="str">
            <v>EXT-CREAT</v>
          </cell>
          <cell r="H2080" t="str">
            <v>Mounting profile Dot-9 Pro, 2 meter</v>
          </cell>
          <cell r="I2080" t="str">
            <v>Mounting profile Dot-9 Pro, 2 meter</v>
          </cell>
          <cell r="J2080">
            <v>179</v>
          </cell>
          <cell r="K2080">
            <v>179</v>
          </cell>
          <cell r="L2080">
            <v>98.45</v>
          </cell>
          <cell r="P2080">
            <v>688705009223</v>
          </cell>
          <cell r="Q2080">
            <v>5706681009220</v>
          </cell>
          <cell r="R2080">
            <v>4.0785469999999995</v>
          </cell>
          <cell r="S2080">
            <v>79.055118110236222</v>
          </cell>
          <cell r="T2080">
            <v>2.0078740157480315</v>
          </cell>
          <cell r="U2080">
            <v>1.4566929133858268</v>
          </cell>
          <cell r="V2080" t="str">
            <v>CN</v>
          </cell>
          <cell r="X2080">
            <v>0</v>
          </cell>
          <cell r="Y2080">
            <v>293</v>
          </cell>
        </row>
        <row r="2081">
          <cell r="A2081" t="str">
            <v>MAR-90580028</v>
          </cell>
          <cell r="B2081" t="str">
            <v>Martin</v>
          </cell>
          <cell r="C2081" t="str">
            <v>Exterior Dot Pro</v>
          </cell>
          <cell r="D2081" t="str">
            <v>End cap mounting profile Dot-9. set of 2</v>
          </cell>
          <cell r="E2081" t="str">
            <v>EXT-CREAT</v>
          </cell>
          <cell r="H2081" t="str">
            <v>End cap mounting profile Dot-9. set of 2</v>
          </cell>
          <cell r="I2081" t="str">
            <v>End cap mounting profile Dot-9. set of 2</v>
          </cell>
          <cell r="J2081">
            <v>20</v>
          </cell>
          <cell r="K2081">
            <v>20</v>
          </cell>
          <cell r="L2081">
            <v>11</v>
          </cell>
          <cell r="P2081">
            <v>688705009865</v>
          </cell>
          <cell r="Q2081">
            <v>5706681009862</v>
          </cell>
          <cell r="R2081">
            <v>0.48501639999999996</v>
          </cell>
          <cell r="S2081">
            <v>4.7244094488188981</v>
          </cell>
          <cell r="T2081">
            <v>1.8897637795275593</v>
          </cell>
          <cell r="U2081">
            <v>4.7244094488188981</v>
          </cell>
          <cell r="V2081" t="str">
            <v>CN</v>
          </cell>
          <cell r="X2081">
            <v>0</v>
          </cell>
          <cell r="Y2081">
            <v>294</v>
          </cell>
        </row>
        <row r="2082">
          <cell r="A2082" t="str">
            <v>MAR-90580020</v>
          </cell>
          <cell r="B2082" t="str">
            <v>Martin</v>
          </cell>
          <cell r="C2082" t="str">
            <v>Exterior Dot Pro</v>
          </cell>
          <cell r="D2082" t="str">
            <v>Splice connector Dot Pro, set of 3</v>
          </cell>
          <cell r="E2082" t="str">
            <v>EXT-CREAT</v>
          </cell>
          <cell r="H2082" t="str">
            <v>Splice connector Dot Pro, set of 3</v>
          </cell>
          <cell r="I2082" t="str">
            <v>Splice connector Dot Pro, set of 3</v>
          </cell>
          <cell r="J2082">
            <v>61</v>
          </cell>
          <cell r="K2082">
            <v>61</v>
          </cell>
          <cell r="L2082">
            <v>33.550000000000004</v>
          </cell>
          <cell r="P2082">
            <v>688705009209</v>
          </cell>
          <cell r="Q2082">
            <v>5706681009206</v>
          </cell>
          <cell r="R2082">
            <v>0.27557749999999998</v>
          </cell>
          <cell r="S2082">
            <v>4.7244094488188981</v>
          </cell>
          <cell r="T2082">
            <v>1.8897637795275593</v>
          </cell>
          <cell r="U2082">
            <v>4.7244094488188981</v>
          </cell>
          <cell r="V2082" t="str">
            <v>CN</v>
          </cell>
          <cell r="X2082">
            <v>0</v>
          </cell>
          <cell r="Y2082">
            <v>296</v>
          </cell>
        </row>
        <row r="2083">
          <cell r="A2083" t="str">
            <v>MAR-90580021</v>
          </cell>
          <cell r="B2083" t="str">
            <v>Martin</v>
          </cell>
          <cell r="C2083" t="str">
            <v>Exterior Dot Pro</v>
          </cell>
          <cell r="D2083" t="str">
            <v>ma</v>
          </cell>
          <cell r="E2083" t="str">
            <v>EXT-CREAT</v>
          </cell>
          <cell r="H2083" t="str">
            <v>String termination cap, Dot Pro, set of 2</v>
          </cell>
          <cell r="I2083" t="str">
            <v>String termination cap, Dot Pro, set of 2</v>
          </cell>
          <cell r="J2083">
            <v>32</v>
          </cell>
          <cell r="K2083">
            <v>32</v>
          </cell>
          <cell r="L2083">
            <v>17.600000000000001</v>
          </cell>
          <cell r="P2083">
            <v>688705009193</v>
          </cell>
          <cell r="Q2083">
            <v>5706681009190</v>
          </cell>
          <cell r="R2083">
            <v>0.28660059999999998</v>
          </cell>
          <cell r="S2083">
            <v>4.7244094488188981</v>
          </cell>
          <cell r="T2083">
            <v>1.8897637795275593</v>
          </cell>
          <cell r="U2083">
            <v>4.7244094488188981</v>
          </cell>
          <cell r="V2083" t="str">
            <v>CN</v>
          </cell>
          <cell r="X2083">
            <v>0</v>
          </cell>
          <cell r="Y2083">
            <v>297</v>
          </cell>
        </row>
        <row r="2084">
          <cell r="A2084" t="str">
            <v>MAR-90580022</v>
          </cell>
          <cell r="B2084" t="str">
            <v>Martin</v>
          </cell>
          <cell r="C2084" t="str">
            <v>Exterior Dot Pro</v>
          </cell>
          <cell r="D2084" t="str">
            <v>Ribbon cable, 10 meter, Dot Pro</v>
          </cell>
          <cell r="E2084" t="str">
            <v>EXT-CREAT</v>
          </cell>
          <cell r="H2084" t="str">
            <v>Ribbon cable, 10 meter, Dot Pro</v>
          </cell>
          <cell r="I2084" t="str">
            <v>Ribbon cable, 10 meter, Dot Pro</v>
          </cell>
          <cell r="J2084">
            <v>107</v>
          </cell>
          <cell r="K2084">
            <v>107</v>
          </cell>
          <cell r="L2084">
            <v>58.85</v>
          </cell>
          <cell r="P2084">
            <v>688705009186</v>
          </cell>
          <cell r="Q2084">
            <v>5706681009183</v>
          </cell>
          <cell r="R2084">
            <v>2.4250820000000002</v>
          </cell>
          <cell r="S2084">
            <v>9.8425196850393704</v>
          </cell>
          <cell r="T2084">
            <v>9.8425196850393704</v>
          </cell>
          <cell r="U2084">
            <v>0.78740157480314965</v>
          </cell>
          <cell r="V2084" t="str">
            <v>CN</v>
          </cell>
          <cell r="X2084">
            <v>0</v>
          </cell>
          <cell r="Y2084">
            <v>298</v>
          </cell>
        </row>
        <row r="2085">
          <cell r="A2085" t="str">
            <v>MAR-90580023</v>
          </cell>
          <cell r="B2085" t="str">
            <v>Martin</v>
          </cell>
          <cell r="C2085" t="str">
            <v>Exterior Dot Pro</v>
          </cell>
          <cell r="D2085" t="str">
            <v>Active Lead-In Cable Extender, 5 m, Dot Pro</v>
          </cell>
          <cell r="E2085" t="str">
            <v>EXT-CREAT</v>
          </cell>
          <cell r="H2085" t="str">
            <v>Active Lead-In Cable Extender, 5 m, Dot Pro</v>
          </cell>
          <cell r="I2085" t="str">
            <v>Active Lead-In Cable Extender, 5 m, Dot Pro</v>
          </cell>
          <cell r="J2085">
            <v>339</v>
          </cell>
          <cell r="K2085">
            <v>339</v>
          </cell>
          <cell r="L2085">
            <v>186.45000000000002</v>
          </cell>
          <cell r="P2085">
            <v>688705009162</v>
          </cell>
          <cell r="Q2085">
            <v>5706681009169</v>
          </cell>
          <cell r="R2085">
            <v>2.8660060000000001</v>
          </cell>
          <cell r="S2085">
            <v>11.811023622047244</v>
          </cell>
          <cell r="T2085">
            <v>2.7559055118110236</v>
          </cell>
          <cell r="U2085">
            <v>9.8425196850393704</v>
          </cell>
          <cell r="V2085" t="str">
            <v>CN</v>
          </cell>
          <cell r="X2085">
            <v>0</v>
          </cell>
          <cell r="Y2085">
            <v>299</v>
          </cell>
        </row>
        <row r="2086">
          <cell r="A2086" t="str">
            <v>MAR-90580003</v>
          </cell>
          <cell r="B2086" t="str">
            <v>Martin</v>
          </cell>
          <cell r="C2086" t="str">
            <v>Exterior Dot Pro</v>
          </cell>
          <cell r="D2086" t="str">
            <v>Exterior AC-Feeder</v>
          </cell>
          <cell r="E2086" t="str">
            <v>EXT-CREAT</v>
          </cell>
          <cell r="H2086" t="str">
            <v>Exterior AC-Feeder</v>
          </cell>
          <cell r="I2086" t="str">
            <v>Exterior AC-Feeder</v>
          </cell>
          <cell r="J2086">
            <v>868</v>
          </cell>
          <cell r="K2086">
            <v>868</v>
          </cell>
          <cell r="L2086">
            <v>477.40000000000003</v>
          </cell>
          <cell r="P2086">
            <v>688705009124</v>
          </cell>
          <cell r="Q2086">
            <v>5706681009121</v>
          </cell>
          <cell r="R2086">
            <v>7.0547839999999997</v>
          </cell>
          <cell r="S2086">
            <v>14.566929133858268</v>
          </cell>
          <cell r="T2086">
            <v>8.6614173228346463</v>
          </cell>
          <cell r="U2086">
            <v>3.1496062992125986</v>
          </cell>
          <cell r="V2086" t="str">
            <v>CN</v>
          </cell>
          <cell r="X2086">
            <v>0</v>
          </cell>
          <cell r="Y2086">
            <v>301</v>
          </cell>
        </row>
        <row r="2087">
          <cell r="A2087" t="str">
            <v>MAR-90580004</v>
          </cell>
          <cell r="B2087" t="str">
            <v>Martin</v>
          </cell>
          <cell r="C2087" t="str">
            <v>Exterior Dot Pro</v>
          </cell>
          <cell r="D2087" t="str">
            <v>Exterior DC-Feeder</v>
          </cell>
          <cell r="E2087" t="str">
            <v>EXT-CREAT</v>
          </cell>
          <cell r="H2087" t="str">
            <v>Exterior DC-Feeder</v>
          </cell>
          <cell r="I2087" t="str">
            <v>Exterior DC-Feeder</v>
          </cell>
          <cell r="J2087">
            <v>761</v>
          </cell>
          <cell r="K2087">
            <v>761</v>
          </cell>
          <cell r="L2087">
            <v>418.55</v>
          </cell>
          <cell r="P2087">
            <v>688705009179</v>
          </cell>
          <cell r="Q2087">
            <v>5706681009176</v>
          </cell>
          <cell r="R2087">
            <v>3.7478539999999994</v>
          </cell>
          <cell r="S2087">
            <v>23.385826771653544</v>
          </cell>
          <cell r="T2087">
            <v>4.0551181102362204</v>
          </cell>
          <cell r="U2087">
            <v>2.1259842519685042</v>
          </cell>
          <cell r="V2087" t="str">
            <v>CN</v>
          </cell>
          <cell r="X2087">
            <v>0</v>
          </cell>
          <cell r="Y2087">
            <v>302</v>
          </cell>
        </row>
        <row r="2088">
          <cell r="A2088" t="str">
            <v>MAR-90580025</v>
          </cell>
          <cell r="B2088" t="str">
            <v>Martin</v>
          </cell>
          <cell r="C2088" t="str">
            <v>Exterior Dot Pro</v>
          </cell>
          <cell r="D2088" t="str">
            <v>PDE connector In/Out cable tail set</v>
          </cell>
          <cell r="E2088" t="str">
            <v>EXT-CREAT</v>
          </cell>
          <cell r="H2088" t="str">
            <v>PDE connector In/Out cable tail set</v>
          </cell>
          <cell r="I2088" t="str">
            <v>PDE connector In/Out cable tail set</v>
          </cell>
          <cell r="J2088">
            <v>56</v>
          </cell>
          <cell r="K2088">
            <v>56</v>
          </cell>
          <cell r="L2088">
            <v>30.800000000000004</v>
          </cell>
          <cell r="P2088">
            <v>688705009148</v>
          </cell>
          <cell r="Q2088">
            <v>5706681009145</v>
          </cell>
          <cell r="R2088">
            <v>0.99207899999999993</v>
          </cell>
          <cell r="S2088">
            <v>20.669291338582678</v>
          </cell>
          <cell r="T2088">
            <v>2.5590551181102366</v>
          </cell>
          <cell r="U2088">
            <v>1.4173228346456694</v>
          </cell>
          <cell r="V2088" t="str">
            <v>CN</v>
          </cell>
          <cell r="X2088">
            <v>0</v>
          </cell>
          <cell r="Y2088">
            <v>304</v>
          </cell>
        </row>
        <row r="2089">
          <cell r="A2089" t="str">
            <v>MAR-90580024</v>
          </cell>
          <cell r="B2089" t="str">
            <v>Martin</v>
          </cell>
          <cell r="C2089" t="str">
            <v>Exterior Dot Pro</v>
          </cell>
          <cell r="D2089" t="str">
            <v>Double string cable adapter, Dot Pro</v>
          </cell>
          <cell r="E2089" t="str">
            <v>EXT-CREAT</v>
          </cell>
          <cell r="H2089" t="str">
            <v>Double string cable adapter, Dot Pro</v>
          </cell>
          <cell r="I2089" t="str">
            <v>Double string cable adapter, Dot Pro</v>
          </cell>
          <cell r="J2089">
            <v>174</v>
          </cell>
          <cell r="K2089">
            <v>174</v>
          </cell>
          <cell r="L2089">
            <v>95.7</v>
          </cell>
          <cell r="P2089">
            <v>688705009155</v>
          </cell>
          <cell r="Q2089">
            <v>5706681009152</v>
          </cell>
          <cell r="R2089">
            <v>0.82673249999999987</v>
          </cell>
          <cell r="S2089">
            <v>20.826771653543307</v>
          </cell>
          <cell r="T2089">
            <v>2.7952755905511815</v>
          </cell>
          <cell r="U2089">
            <v>1.2598425196850394</v>
          </cell>
          <cell r="V2089" t="str">
            <v>CN</v>
          </cell>
          <cell r="X2089">
            <v>0</v>
          </cell>
          <cell r="Y2089">
            <v>305</v>
          </cell>
        </row>
        <row r="2090">
          <cell r="A2090" t="str">
            <v>Exterior Dot-HP</v>
          </cell>
          <cell r="B2090" t="str">
            <v>Martin</v>
          </cell>
          <cell r="Y2090">
            <v>308</v>
          </cell>
        </row>
        <row r="2091">
          <cell r="A2091" t="str">
            <v>90357683HU</v>
          </cell>
          <cell r="B2091" t="str">
            <v>Martin</v>
          </cell>
          <cell r="C2091" t="str">
            <v>Linear</v>
          </cell>
          <cell r="D2091" t="str">
            <v>EXT DOT-HP, CL FRONT, RGB, ALU</v>
          </cell>
          <cell r="E2091" t="str">
            <v>MAR--VDO</v>
          </cell>
          <cell r="G2091" t="str">
            <v>EOL stage – very limited availability</v>
          </cell>
          <cell r="H2091" t="str">
            <v>EXT DOT-HP, CL FRONT, RGB, ALU</v>
          </cell>
          <cell r="I2091" t="str">
            <v>EXT DOT-HP, CL FRONT, RGB, ALU</v>
          </cell>
          <cell r="J2091">
            <v>476</v>
          </cell>
          <cell r="K2091">
            <v>476</v>
          </cell>
          <cell r="L2091">
            <v>261.8</v>
          </cell>
          <cell r="V2091" t="str">
            <v>HU</v>
          </cell>
          <cell r="X2091" t="str">
            <v>https://www.martin.com/en/products/exterior-dot-hp</v>
          </cell>
          <cell r="Y2091">
            <v>309</v>
          </cell>
        </row>
        <row r="2092">
          <cell r="A2092" t="str">
            <v>90357685HU</v>
          </cell>
          <cell r="B2092" t="str">
            <v>Martin</v>
          </cell>
          <cell r="C2092" t="str">
            <v>Linear</v>
          </cell>
          <cell r="D2092" t="str">
            <v>EXTERIOR DOT-HP,DIFFUSED DOME,RGB,ALU</v>
          </cell>
          <cell r="E2092" t="str">
            <v>EXT-CREAT</v>
          </cell>
          <cell r="G2092" t="str">
            <v>EOL stage – very limited availability</v>
          </cell>
          <cell r="H2092" t="str">
            <v>EXTERIOR DOT-HP,DIFFUSED DOME,RGB,ALU</v>
          </cell>
          <cell r="I2092" t="str">
            <v>EXTERIOR DOT-HP,DIFFUSED DOME,RGB,ALU</v>
          </cell>
          <cell r="J2092">
            <v>475</v>
          </cell>
          <cell r="K2092">
            <v>475</v>
          </cell>
          <cell r="L2092">
            <v>261.25</v>
          </cell>
          <cell r="V2092" t="str">
            <v>HU</v>
          </cell>
          <cell r="X2092" t="str">
            <v>http://www.martin.com/en-us/product-details/exterior-dot-hp</v>
          </cell>
          <cell r="Y2092">
            <v>310</v>
          </cell>
        </row>
        <row r="2093">
          <cell r="A2093" t="str">
            <v>90357686HU</v>
          </cell>
          <cell r="B2093" t="str">
            <v>Martin</v>
          </cell>
          <cell r="C2093" t="str">
            <v>Linear</v>
          </cell>
          <cell r="D2093" t="str">
            <v>Exterior Dot-HP, Directional, RGB, alu</v>
          </cell>
          <cell r="E2093" t="str">
            <v>EXT-CREAT</v>
          </cell>
          <cell r="G2093" t="str">
            <v>EOL stage – very limited availability</v>
          </cell>
          <cell r="H2093" t="str">
            <v>Exterior Dot-HP, Directional, RGB, alu</v>
          </cell>
          <cell r="I2093" t="str">
            <v>Exterior Dot-HP, Directional, RGB, alu</v>
          </cell>
          <cell r="J2093">
            <v>523</v>
          </cell>
          <cell r="K2093">
            <v>523</v>
          </cell>
          <cell r="L2093">
            <v>287.65000000000003</v>
          </cell>
          <cell r="V2093" t="str">
            <v>HU</v>
          </cell>
          <cell r="Y2093">
            <v>311</v>
          </cell>
        </row>
        <row r="2094">
          <cell r="A2094" t="str">
            <v>90357688HU</v>
          </cell>
          <cell r="B2094" t="str">
            <v>Martin</v>
          </cell>
          <cell r="C2094" t="str">
            <v>Linear</v>
          </cell>
          <cell r="D2094" t="str">
            <v>EXT DOT-HP, CL FRONT, CW, ALU</v>
          </cell>
          <cell r="E2094" t="str">
            <v>EXT-CREAT</v>
          </cell>
          <cell r="G2094" t="str">
            <v>EOL stage – limited availability may apply</v>
          </cell>
          <cell r="H2094" t="str">
            <v>EXT DOT-HP, CL FRONT, CW, ALU</v>
          </cell>
          <cell r="I2094" t="str">
            <v>EXT DOT-HP, CL FRONT, CW, ALU</v>
          </cell>
          <cell r="J2094">
            <v>478</v>
          </cell>
          <cell r="K2094">
            <v>478</v>
          </cell>
          <cell r="L2094">
            <v>262.90000000000003</v>
          </cell>
          <cell r="V2094" t="str">
            <v>HU</v>
          </cell>
          <cell r="X2094" t="str">
            <v>https://www.martin.com/en/products/exterior-dot-hp</v>
          </cell>
          <cell r="Y2094">
            <v>312</v>
          </cell>
        </row>
        <row r="2095">
          <cell r="A2095" t="str">
            <v>90357687HU</v>
          </cell>
          <cell r="B2095" t="str">
            <v>Martin</v>
          </cell>
          <cell r="C2095" t="str">
            <v>Linear</v>
          </cell>
          <cell r="D2095" t="str">
            <v>EXT DOT-HP, DOME, CW, ALU</v>
          </cell>
          <cell r="E2095" t="str">
            <v>EXT-CREAT</v>
          </cell>
          <cell r="G2095" t="str">
            <v>EOL stage – limited availability may apply</v>
          </cell>
          <cell r="H2095" t="str">
            <v>EXT DOT-HP, DOME, CW, ALU</v>
          </cell>
          <cell r="I2095" t="str">
            <v>EXT DOT-HP, DOME, CW, ALU</v>
          </cell>
          <cell r="J2095">
            <v>478</v>
          </cell>
          <cell r="K2095">
            <v>478</v>
          </cell>
          <cell r="L2095">
            <v>262.90000000000003</v>
          </cell>
          <cell r="V2095" t="str">
            <v>HU</v>
          </cell>
          <cell r="X2095" t="str">
            <v>https://www.martin.com/en/products/exterior-dot-hp</v>
          </cell>
          <cell r="Y2095">
            <v>313</v>
          </cell>
        </row>
        <row r="2096">
          <cell r="A2096" t="str">
            <v>90357689HU</v>
          </cell>
          <cell r="B2096" t="str">
            <v>Martin</v>
          </cell>
          <cell r="C2096" t="str">
            <v>Linear</v>
          </cell>
          <cell r="D2096" t="str">
            <v>EXT DOT-HP, DIR, CW, ALU</v>
          </cell>
          <cell r="E2096" t="str">
            <v>EXT-CREAT</v>
          </cell>
          <cell r="G2096" t="str">
            <v>EOL stage – limited availability may apply</v>
          </cell>
          <cell r="H2096" t="str">
            <v>EXT DOT-HP, DIR, CW, ALU</v>
          </cell>
          <cell r="I2096" t="str">
            <v>EXT DOT-HP, DIR, CW, ALU</v>
          </cell>
          <cell r="J2096">
            <v>525</v>
          </cell>
          <cell r="K2096">
            <v>525</v>
          </cell>
          <cell r="L2096">
            <v>288.75</v>
          </cell>
          <cell r="V2096" t="str">
            <v>HU</v>
          </cell>
          <cell r="X2096" t="str">
            <v>https://www.martin.com/en/products/exterior-dot-hp</v>
          </cell>
          <cell r="Y2096">
            <v>314</v>
          </cell>
        </row>
        <row r="2097">
          <cell r="A2097" t="str">
            <v>Exterior Dot-HP Accessories</v>
          </cell>
          <cell r="B2097" t="str">
            <v>Martin</v>
          </cell>
          <cell r="Y2097">
            <v>315</v>
          </cell>
        </row>
        <row r="2098">
          <cell r="A2098">
            <v>91606020</v>
          </cell>
          <cell r="B2098" t="str">
            <v>Martin</v>
          </cell>
          <cell r="C2098" t="str">
            <v>Linear</v>
          </cell>
          <cell r="D2098" t="str">
            <v>Bracket with Flanges dot-hp</v>
          </cell>
          <cell r="E2098" t="str">
            <v>MAR--ACC</v>
          </cell>
          <cell r="G2098" t="str">
            <v>EOL stage – limited availability may apply</v>
          </cell>
          <cell r="H2098" t="str">
            <v>Bracket with Flanges dot-hp</v>
          </cell>
          <cell r="I2098" t="str">
            <v>Bracket with Flanges dot-hp</v>
          </cell>
          <cell r="J2098">
            <v>143</v>
          </cell>
          <cell r="K2098">
            <v>143</v>
          </cell>
          <cell r="L2098">
            <v>78.650000000000006</v>
          </cell>
          <cell r="V2098" t="str">
            <v>HU</v>
          </cell>
          <cell r="X2098" t="str">
            <v>https://www.martin.com/en/products/vc-dot-1</v>
          </cell>
          <cell r="Y2098">
            <v>316</v>
          </cell>
        </row>
        <row r="2099">
          <cell r="A2099" t="str">
            <v>Exterior Linear Pro Family</v>
          </cell>
          <cell r="B2099" t="str">
            <v>Martin</v>
          </cell>
          <cell r="Y2099">
            <v>318</v>
          </cell>
        </row>
        <row r="2100">
          <cell r="A2100" t="str">
            <v>MAR-90570000</v>
          </cell>
          <cell r="B2100" t="str">
            <v>Martin</v>
          </cell>
          <cell r="C2100" t="str">
            <v>Exterior Linear Pro-Graze, QUAD, 1ft</v>
          </cell>
          <cell r="E2100" t="str">
            <v>MAR--VDO</v>
          </cell>
          <cell r="H2100" t="str">
            <v>Exterior Linear Pro-Graze, QUAD, 1ft</v>
          </cell>
          <cell r="I2100" t="str">
            <v>Exterior Linear Pro-Graze, QUAD, 1ft</v>
          </cell>
          <cell r="J2100">
            <v>650</v>
          </cell>
          <cell r="K2100">
            <v>650</v>
          </cell>
          <cell r="L2100">
            <v>357.50000000000006</v>
          </cell>
          <cell r="P2100">
            <v>688705008448</v>
          </cell>
          <cell r="V2100" t="str">
            <v>CN</v>
          </cell>
          <cell r="Y2100">
            <v>320</v>
          </cell>
        </row>
        <row r="2101">
          <cell r="A2101" t="str">
            <v>MAR-90570003</v>
          </cell>
          <cell r="B2101" t="str">
            <v>Martin</v>
          </cell>
          <cell r="C2101" t="str">
            <v>Exterior Linear Pro-Graze, QUAD, 4ft</v>
          </cell>
          <cell r="E2101" t="str">
            <v>EXT-LIN</v>
          </cell>
          <cell r="H2101" t="str">
            <v>Exterior Linear Pro-Graze, QUAD, 4ft</v>
          </cell>
          <cell r="I2101" t="str">
            <v>Exterior Linear Pro-Graze, QUAD, 4ft</v>
          </cell>
          <cell r="J2101">
            <v>1570</v>
          </cell>
          <cell r="K2101">
            <v>1570</v>
          </cell>
          <cell r="L2101">
            <v>863.50000000000011</v>
          </cell>
          <cell r="P2101">
            <v>688705008479</v>
          </cell>
          <cell r="V2101" t="str">
            <v>CN</v>
          </cell>
          <cell r="Y2101">
            <v>321</v>
          </cell>
        </row>
        <row r="2102">
          <cell r="A2102" t="str">
            <v>Exterior Linear Pro Cove QUAD</v>
          </cell>
          <cell r="B2102" t="str">
            <v>Martin</v>
          </cell>
          <cell r="Y2102">
            <v>322</v>
          </cell>
        </row>
        <row r="2103">
          <cell r="A2103" t="str">
            <v>MAR-90570001</v>
          </cell>
          <cell r="B2103" t="str">
            <v>Martin</v>
          </cell>
          <cell r="C2103" t="str">
            <v>Exterior Linear Pro-Cove, QUAD, 1ft</v>
          </cell>
          <cell r="E2103" t="str">
            <v>EXT-LIN</v>
          </cell>
          <cell r="H2103" t="str">
            <v>Exterior Linear Pro-Cove, QUAD, 1ft</v>
          </cell>
          <cell r="I2103" t="str">
            <v>Exterior Linear Pro-Cove, QUAD, 1ft</v>
          </cell>
          <cell r="J2103">
            <v>611</v>
          </cell>
          <cell r="K2103">
            <v>611</v>
          </cell>
          <cell r="L2103">
            <v>336.05</v>
          </cell>
          <cell r="P2103">
            <v>688705008455</v>
          </cell>
          <cell r="V2103" t="str">
            <v>CN</v>
          </cell>
          <cell r="Y2103">
            <v>323</v>
          </cell>
        </row>
        <row r="2104">
          <cell r="A2104" t="str">
            <v>MAR-90570004</v>
          </cell>
          <cell r="B2104" t="str">
            <v>Martin</v>
          </cell>
          <cell r="C2104" t="str">
            <v>Exterior Linear Pro-Cove, QUAD, 4ft</v>
          </cell>
          <cell r="E2104" t="str">
            <v>EXT-LIN</v>
          </cell>
          <cell r="H2104" t="str">
            <v>Exterior Linear Pro-Cove, QUAD, 4ft</v>
          </cell>
          <cell r="I2104" t="str">
            <v>Exterior Linear Pro-Cove, QUAD, 4ft</v>
          </cell>
          <cell r="J2104">
            <v>1491</v>
          </cell>
          <cell r="K2104">
            <v>1491</v>
          </cell>
          <cell r="L2104">
            <v>820.05000000000007</v>
          </cell>
          <cell r="P2104">
            <v>688705008486</v>
          </cell>
          <cell r="V2104" t="str">
            <v>CN</v>
          </cell>
          <cell r="Y2104">
            <v>324</v>
          </cell>
        </row>
        <row r="2105">
          <cell r="A2105" t="str">
            <v>Exterior Linear Pro DV QUAD</v>
          </cell>
          <cell r="B2105" t="str">
            <v>Martin</v>
          </cell>
          <cell r="Y2105">
            <v>325</v>
          </cell>
        </row>
        <row r="2106">
          <cell r="A2106" t="str">
            <v>MAR-90570002</v>
          </cell>
          <cell r="B2106" t="str">
            <v>Martin</v>
          </cell>
          <cell r="C2106" t="str">
            <v>Exterior Linear Pro-DV, QUAD, 1ft</v>
          </cell>
          <cell r="E2106" t="str">
            <v>EXT-LIN</v>
          </cell>
          <cell r="H2106" t="str">
            <v>Exterior Linear Pro-DV, QUAD, 1ft</v>
          </cell>
          <cell r="I2106" t="str">
            <v>Exterior Linear Pro-DV, QUAD, 1ft</v>
          </cell>
          <cell r="J2106">
            <v>617</v>
          </cell>
          <cell r="K2106">
            <v>617</v>
          </cell>
          <cell r="L2106">
            <v>339.35</v>
          </cell>
          <cell r="P2106">
            <v>688705008462</v>
          </cell>
          <cell r="V2106" t="str">
            <v>CN</v>
          </cell>
          <cell r="Y2106">
            <v>326</v>
          </cell>
        </row>
        <row r="2107">
          <cell r="A2107" t="str">
            <v>MAR-90570005</v>
          </cell>
          <cell r="B2107" t="str">
            <v>Martin</v>
          </cell>
          <cell r="C2107" t="str">
            <v>Exterior Linear Pro-DV, QUAD, 4ft</v>
          </cell>
          <cell r="E2107" t="str">
            <v>EXT-LIN</v>
          </cell>
          <cell r="H2107" t="str">
            <v>Exterior Linear Pro-DV, QUAD, 4ft</v>
          </cell>
          <cell r="I2107" t="str">
            <v>Exterior Linear Pro-DV, QUAD, 4ft</v>
          </cell>
          <cell r="J2107">
            <v>1498</v>
          </cell>
          <cell r="K2107">
            <v>1498</v>
          </cell>
          <cell r="L2107">
            <v>823.90000000000009</v>
          </cell>
          <cell r="P2107">
            <v>688705008493</v>
          </cell>
          <cell r="V2107" t="str">
            <v>CN</v>
          </cell>
          <cell r="Y2107">
            <v>327</v>
          </cell>
        </row>
        <row r="2108">
          <cell r="A2108" t="str">
            <v>Exterior Linear Pro Graze CTC</v>
          </cell>
          <cell r="B2108" t="str">
            <v>Martin</v>
          </cell>
          <cell r="Y2108">
            <v>328</v>
          </cell>
        </row>
        <row r="2109">
          <cell r="A2109" t="str">
            <v>MAR-90570006</v>
          </cell>
          <cell r="B2109" t="str">
            <v>Martin</v>
          </cell>
          <cell r="C2109" t="str">
            <v>Exterior Linear Pro-Graze, CTC, 1ft</v>
          </cell>
          <cell r="E2109" t="str">
            <v>EXT-LIN</v>
          </cell>
          <cell r="H2109" t="str">
            <v>Exterior Linear Pro-Graze, CTC, 1ft</v>
          </cell>
          <cell r="I2109" t="str">
            <v>Exterior Linear Pro-Graze, CTC, 1ft</v>
          </cell>
          <cell r="J2109">
            <v>603</v>
          </cell>
          <cell r="K2109">
            <v>603</v>
          </cell>
          <cell r="L2109">
            <v>331.65000000000003</v>
          </cell>
          <cell r="P2109">
            <v>688705008509</v>
          </cell>
          <cell r="V2109" t="str">
            <v>CN</v>
          </cell>
          <cell r="Y2109">
            <v>329</v>
          </cell>
        </row>
        <row r="2110">
          <cell r="A2110" t="str">
            <v>MAR-90570008</v>
          </cell>
          <cell r="B2110" t="str">
            <v>Martin</v>
          </cell>
          <cell r="C2110" t="str">
            <v>Exterior Linear Pro-Graze, CTC, 4ft</v>
          </cell>
          <cell r="E2110" t="str">
            <v>EXT-LIN</v>
          </cell>
          <cell r="H2110" t="str">
            <v>Exterior Linear Pro-Graze, CTC, 4ft</v>
          </cell>
          <cell r="I2110" t="str">
            <v>Exterior Linear Pro-Graze, CTC, 4ft</v>
          </cell>
          <cell r="J2110">
            <v>1489</v>
          </cell>
          <cell r="K2110">
            <v>1489</v>
          </cell>
          <cell r="L2110">
            <v>818.95</v>
          </cell>
          <cell r="P2110">
            <v>688705008523</v>
          </cell>
          <cell r="V2110" t="str">
            <v>CN</v>
          </cell>
          <cell r="Y2110">
            <v>330</v>
          </cell>
        </row>
        <row r="2111">
          <cell r="A2111" t="str">
            <v>Exterior Linear Pro Cove CTC</v>
          </cell>
          <cell r="B2111" t="str">
            <v>Martin</v>
          </cell>
          <cell r="Y2111">
            <v>331</v>
          </cell>
        </row>
        <row r="2112">
          <cell r="A2112" t="str">
            <v>MAR-90570007</v>
          </cell>
          <cell r="B2112" t="str">
            <v>Martin</v>
          </cell>
          <cell r="C2112" t="str">
            <v>Exterior Linear Pro-Cove, CTC, 1ft</v>
          </cell>
          <cell r="E2112" t="str">
            <v>EXT-LIN</v>
          </cell>
          <cell r="H2112" t="str">
            <v>Exterior Linear Pro-Cove, CTC, 1ft</v>
          </cell>
          <cell r="I2112" t="str">
            <v>Exterior Linear Pro-Cove, CTC, 1ft</v>
          </cell>
          <cell r="J2112">
            <v>609</v>
          </cell>
          <cell r="K2112">
            <v>609</v>
          </cell>
          <cell r="L2112">
            <v>334.95000000000005</v>
          </cell>
          <cell r="P2112">
            <v>688705008516</v>
          </cell>
          <cell r="V2112" t="str">
            <v>CN</v>
          </cell>
          <cell r="Y2112">
            <v>332</v>
          </cell>
        </row>
        <row r="2113">
          <cell r="A2113" t="str">
            <v>MAR-90570009</v>
          </cell>
          <cell r="B2113" t="str">
            <v>Martin</v>
          </cell>
          <cell r="C2113" t="str">
            <v>Exterior Linear Pro-Cove, CTC, 4ft</v>
          </cell>
          <cell r="E2113" t="str">
            <v>EXT-LIN</v>
          </cell>
          <cell r="H2113" t="str">
            <v>Exterior Linear Pro-Cove, CTC, 4ft</v>
          </cell>
          <cell r="I2113" t="str">
            <v>Exterior Linear Pro-Cove, CTC, 4ft</v>
          </cell>
          <cell r="J2113">
            <v>1658</v>
          </cell>
          <cell r="K2113">
            <v>1658</v>
          </cell>
          <cell r="L2113">
            <v>911.90000000000009</v>
          </cell>
          <cell r="P2113">
            <v>688705008530</v>
          </cell>
          <cell r="V2113" t="str">
            <v>CN</v>
          </cell>
          <cell r="Y2113">
            <v>333</v>
          </cell>
        </row>
        <row r="2114">
          <cell r="A2114" t="str">
            <v>Exterior Linear Pro Brackets</v>
          </cell>
          <cell r="B2114" t="str">
            <v>Martin</v>
          </cell>
          <cell r="Y2114">
            <v>334</v>
          </cell>
        </row>
        <row r="2115">
          <cell r="A2115" t="str">
            <v>MAR-90570025</v>
          </cell>
          <cell r="B2115" t="str">
            <v>Martin</v>
          </cell>
          <cell r="C2115" t="str">
            <v>Adjustable bracket , EL Pro, 10 pcs</v>
          </cell>
          <cell r="E2115" t="str">
            <v>EXT-LIN</v>
          </cell>
          <cell r="H2115" t="str">
            <v>Adjustable bracket , EL Pro, 10 pcs</v>
          </cell>
          <cell r="I2115" t="str">
            <v>Adjustable bracket , EL Pro, 10 pcs</v>
          </cell>
          <cell r="J2115">
            <v>317</v>
          </cell>
          <cell r="K2115">
            <v>317</v>
          </cell>
          <cell r="L2115">
            <v>174.35000000000002</v>
          </cell>
          <cell r="P2115">
            <v>688705008592</v>
          </cell>
          <cell r="V2115" t="str">
            <v>CN</v>
          </cell>
          <cell r="Y2115">
            <v>335</v>
          </cell>
        </row>
        <row r="2116">
          <cell r="A2116" t="str">
            <v>MAR-90570026</v>
          </cell>
          <cell r="B2116" t="str">
            <v>Martin</v>
          </cell>
          <cell r="C2116" t="str">
            <v>Flange bracket, EL Pro, 10 pcs</v>
          </cell>
          <cell r="E2116" t="str">
            <v>EXT-LIN</v>
          </cell>
          <cell r="H2116" t="str">
            <v>Flange bracket, EL Pro, 10 pcs</v>
          </cell>
          <cell r="I2116" t="str">
            <v>Flange bracket, EL Pro, 10 pcs</v>
          </cell>
          <cell r="J2116">
            <v>144</v>
          </cell>
          <cell r="K2116">
            <v>144</v>
          </cell>
          <cell r="L2116">
            <v>79.2</v>
          </cell>
          <cell r="P2116">
            <v>688705008608</v>
          </cell>
          <cell r="V2116" t="str">
            <v>CN</v>
          </cell>
          <cell r="Y2116">
            <v>336</v>
          </cell>
        </row>
        <row r="2117">
          <cell r="A2117" t="str">
            <v>MAR-90570027</v>
          </cell>
          <cell r="B2117" t="str">
            <v>Martin</v>
          </cell>
          <cell r="C2117" t="str">
            <v>Quick mount bracket, EL Pro, 10 pcs</v>
          </cell>
          <cell r="E2117" t="str">
            <v>EXT-LIN</v>
          </cell>
          <cell r="H2117" t="str">
            <v>Quick mount bracket, EL Pro, 10 pcs</v>
          </cell>
          <cell r="I2117" t="str">
            <v>Quick mount bracket, EL Pro, 10 pcs</v>
          </cell>
          <cell r="J2117">
            <v>304</v>
          </cell>
          <cell r="K2117">
            <v>304</v>
          </cell>
          <cell r="L2117">
            <v>167.20000000000002</v>
          </cell>
          <cell r="P2117">
            <v>688705008615</v>
          </cell>
          <cell r="V2117" t="str">
            <v>CN</v>
          </cell>
          <cell r="Y2117">
            <v>337</v>
          </cell>
        </row>
        <row r="2118">
          <cell r="A2118" t="str">
            <v>Exterior Linear Pro Diffuser Films</v>
          </cell>
          <cell r="B2118" t="str">
            <v>Martin</v>
          </cell>
          <cell r="Y2118">
            <v>338</v>
          </cell>
        </row>
        <row r="2119">
          <cell r="A2119" t="str">
            <v>MAR-90570020</v>
          </cell>
          <cell r="B2119" t="str">
            <v>Martin</v>
          </cell>
          <cell r="C2119" t="str">
            <v xml:space="preserve">Asymm diffuser Wide, EL Pro, 4ft </v>
          </cell>
          <cell r="E2119" t="str">
            <v>EXT-LIN</v>
          </cell>
          <cell r="H2119" t="str">
            <v xml:space="preserve">Asymm diffuser Wide, EL Pro, 4ft </v>
          </cell>
          <cell r="I2119" t="str">
            <v xml:space="preserve">Asymm diffuser Wide, EL Pro, 4ft </v>
          </cell>
          <cell r="J2119">
            <v>104</v>
          </cell>
          <cell r="K2119">
            <v>104</v>
          </cell>
          <cell r="L2119">
            <v>57.2</v>
          </cell>
          <cell r="P2119">
            <v>688705008547</v>
          </cell>
          <cell r="V2119" t="str">
            <v>CN</v>
          </cell>
          <cell r="Y2119">
            <v>339</v>
          </cell>
        </row>
        <row r="2120">
          <cell r="A2120" t="str">
            <v>MAR-90570021</v>
          </cell>
          <cell r="B2120" t="str">
            <v>Martin</v>
          </cell>
          <cell r="C2120" t="str">
            <v xml:space="preserve">Asymm diffuser Narrow, EL Pro, 4ft </v>
          </cell>
          <cell r="E2120" t="str">
            <v>EXT-LIN</v>
          </cell>
          <cell r="H2120" t="str">
            <v xml:space="preserve">Asymm diffuser Narrow, EL Pro, 4ft </v>
          </cell>
          <cell r="I2120" t="str">
            <v xml:space="preserve">Asymm diffuser Narrow, EL Pro, 4ft </v>
          </cell>
          <cell r="J2120">
            <v>104</v>
          </cell>
          <cell r="K2120">
            <v>104</v>
          </cell>
          <cell r="L2120">
            <v>57.2</v>
          </cell>
          <cell r="P2120">
            <v>688705008554</v>
          </cell>
          <cell r="V2120" t="str">
            <v>CN</v>
          </cell>
          <cell r="Y2120">
            <v>340</v>
          </cell>
        </row>
        <row r="2121">
          <cell r="A2121" t="str">
            <v>Exterior Linear Pro Glare Shields</v>
          </cell>
          <cell r="B2121" t="str">
            <v>Martin</v>
          </cell>
          <cell r="Y2121">
            <v>341</v>
          </cell>
        </row>
        <row r="2122">
          <cell r="A2122" t="str">
            <v>MAR-90570022</v>
          </cell>
          <cell r="B2122" t="str">
            <v>Martin</v>
          </cell>
          <cell r="C2122" t="str">
            <v>Glare shield, EL Pro, 1ft, set of 4</v>
          </cell>
          <cell r="E2122" t="str">
            <v>EXT-LIN</v>
          </cell>
          <cell r="H2122" t="str">
            <v>Glare shield, EL Pro, 1ft, set of 4</v>
          </cell>
          <cell r="I2122" t="str">
            <v>Glare shield, EL Pro, 1ft, set of 4</v>
          </cell>
          <cell r="J2122">
            <v>92</v>
          </cell>
          <cell r="K2122">
            <v>92</v>
          </cell>
          <cell r="L2122">
            <v>50.6</v>
          </cell>
          <cell r="P2122">
            <v>688705008561</v>
          </cell>
          <cell r="V2122" t="str">
            <v>CN</v>
          </cell>
          <cell r="Y2122">
            <v>342</v>
          </cell>
        </row>
        <row r="2123">
          <cell r="A2123" t="str">
            <v>MAR-90570023</v>
          </cell>
          <cell r="B2123" t="str">
            <v>Martin</v>
          </cell>
          <cell r="C2123" t="str">
            <v>Glare shield, EL Pro, 4ft, set of 4</v>
          </cell>
          <cell r="E2123" t="str">
            <v>EXT-LIN</v>
          </cell>
          <cell r="H2123" t="str">
            <v>Glare shield, EL Pro, 4ft, set of 4</v>
          </cell>
          <cell r="I2123" t="str">
            <v>Glare shield, EL Pro, 4ft, set of 4</v>
          </cell>
          <cell r="J2123">
            <v>201</v>
          </cell>
          <cell r="K2123">
            <v>201</v>
          </cell>
          <cell r="L2123">
            <v>110.55000000000001</v>
          </cell>
          <cell r="P2123">
            <v>688705008578</v>
          </cell>
          <cell r="V2123" t="str">
            <v>CN</v>
          </cell>
          <cell r="Y2123">
            <v>343</v>
          </cell>
        </row>
        <row r="2124">
          <cell r="A2124" t="str">
            <v>Exterior Linear Pro Louvres</v>
          </cell>
          <cell r="B2124" t="str">
            <v>Martin</v>
          </cell>
          <cell r="Y2124">
            <v>344</v>
          </cell>
        </row>
        <row r="2125">
          <cell r="A2125" t="str">
            <v>MAR-90570028</v>
          </cell>
          <cell r="B2125" t="str">
            <v>Martin</v>
          </cell>
          <cell r="C2125" t="str">
            <v>Louvre, EL Pro, CTC, 1ft, set of 4</v>
          </cell>
          <cell r="E2125" t="str">
            <v>EXT-LIN</v>
          </cell>
          <cell r="H2125" t="str">
            <v>Louvre, EL Pro, CTC, 1ft, set of 4</v>
          </cell>
          <cell r="I2125" t="str">
            <v>Louvre, EL Pro, CTC, 1ft, set of 4</v>
          </cell>
          <cell r="J2125">
            <v>244</v>
          </cell>
          <cell r="K2125">
            <v>244</v>
          </cell>
          <cell r="L2125">
            <v>134.20000000000002</v>
          </cell>
          <cell r="P2125">
            <v>688705009858</v>
          </cell>
          <cell r="V2125" t="str">
            <v>CN</v>
          </cell>
          <cell r="Y2125">
            <v>345</v>
          </cell>
        </row>
        <row r="2126">
          <cell r="A2126" t="str">
            <v>MAR-90570024</v>
          </cell>
          <cell r="B2126" t="str">
            <v>Martin</v>
          </cell>
          <cell r="C2126" t="str">
            <v>Louvre, EL Pro, QUAD, 1ft set of 4</v>
          </cell>
          <cell r="E2126" t="str">
            <v>EXT-LIN</v>
          </cell>
          <cell r="H2126" t="str">
            <v>Louvre, EL Pro, QUAD, 1ft set of 4</v>
          </cell>
          <cell r="I2126" t="str">
            <v>Louvre, EL Pro, QUAD, 1ft set of 4</v>
          </cell>
          <cell r="J2126">
            <v>275</v>
          </cell>
          <cell r="K2126">
            <v>275</v>
          </cell>
          <cell r="L2126">
            <v>151.25</v>
          </cell>
          <cell r="P2126">
            <v>688705008585</v>
          </cell>
          <cell r="V2126" t="str">
            <v>CN</v>
          </cell>
          <cell r="Y2126">
            <v>346</v>
          </cell>
        </row>
        <row r="2127">
          <cell r="A2127" t="str">
            <v>Exterior Linear Family</v>
          </cell>
          <cell r="B2127" t="str">
            <v>Martin</v>
          </cell>
          <cell r="Y2127">
            <v>348</v>
          </cell>
        </row>
        <row r="2128">
          <cell r="A2128" t="str">
            <v>Exterior Linear RGBW Cove</v>
          </cell>
          <cell r="B2128" t="str">
            <v>Martin</v>
          </cell>
          <cell r="Y2128">
            <v>349</v>
          </cell>
        </row>
        <row r="2129">
          <cell r="A2129">
            <v>90356979</v>
          </cell>
          <cell r="B2129" t="str">
            <v>Martin</v>
          </cell>
          <cell r="C2129" t="str">
            <v>Linear</v>
          </cell>
          <cell r="D2129" t="str">
            <v>Exterior Linear 1200 cove, RGBW</v>
          </cell>
          <cell r="E2129" t="str">
            <v>EXT-LIN</v>
          </cell>
          <cell r="G2129" t="str">
            <v>EOL stage – limited availability may apply</v>
          </cell>
          <cell r="H2129" t="str">
            <v>Exterior Linear 1200 cove, RGBW</v>
          </cell>
          <cell r="I2129" t="str">
            <v>Exterior Linear 1200 cove, RGBW</v>
          </cell>
          <cell r="J2129">
            <v>2279</v>
          </cell>
          <cell r="K2129">
            <v>2279</v>
          </cell>
          <cell r="L2129">
            <v>1253.45</v>
          </cell>
          <cell r="Y2129">
            <v>350</v>
          </cell>
        </row>
        <row r="2130">
          <cell r="A2130" t="str">
            <v>Exterior Linear RGBW Graze</v>
          </cell>
          <cell r="B2130" t="str">
            <v>Martin</v>
          </cell>
          <cell r="Y2130">
            <v>351</v>
          </cell>
        </row>
        <row r="2131">
          <cell r="A2131">
            <v>90356987</v>
          </cell>
          <cell r="B2131" t="str">
            <v>Martin</v>
          </cell>
          <cell r="C2131" t="str">
            <v>Linear</v>
          </cell>
          <cell r="E2131" t="str">
            <v>EXT-LIN</v>
          </cell>
          <cell r="G2131" t="str">
            <v>EOL stage - limited availability may apply</v>
          </cell>
          <cell r="H2131" t="str">
            <v>Exterior Linear 300 Graze, Narrow, RGBW</v>
          </cell>
          <cell r="I2131" t="str">
            <v>Exterior Linear 300 Graze, Narrow, RGBW</v>
          </cell>
          <cell r="J2131">
            <v>0</v>
          </cell>
          <cell r="K2131">
            <v>0</v>
          </cell>
          <cell r="L2131">
            <v>0</v>
          </cell>
          <cell r="Y2131">
            <v>352</v>
          </cell>
        </row>
        <row r="2132">
          <cell r="A2132">
            <v>90356971</v>
          </cell>
          <cell r="B2132" t="str">
            <v>Martin</v>
          </cell>
          <cell r="C2132" t="str">
            <v>Linear</v>
          </cell>
          <cell r="E2132" t="str">
            <v>EXT-LIN</v>
          </cell>
          <cell r="G2132" t="str">
            <v>EOL stage - limited availability may apply</v>
          </cell>
          <cell r="H2132" t="str">
            <v>Exterior Linear 300 Graze, Wide, RGBW</v>
          </cell>
          <cell r="I2132" t="str">
            <v>Exterior Linear 300 Graze, Wide, RGBW</v>
          </cell>
          <cell r="J2132">
            <v>798</v>
          </cell>
          <cell r="K2132">
            <v>798</v>
          </cell>
          <cell r="L2132">
            <v>438.90000000000003</v>
          </cell>
          <cell r="Y2132">
            <v>353</v>
          </cell>
        </row>
        <row r="2133">
          <cell r="A2133">
            <v>90356986</v>
          </cell>
          <cell r="B2133" t="str">
            <v>Martin</v>
          </cell>
          <cell r="C2133" t="str">
            <v>Linear</v>
          </cell>
          <cell r="E2133" t="str">
            <v>EXT-LIN</v>
          </cell>
          <cell r="G2133" t="str">
            <v>EOL stage - limited availability may apply</v>
          </cell>
          <cell r="H2133" t="str">
            <v>Exterior Linear 1200 Graze, Narrow, RGBW</v>
          </cell>
          <cell r="I2133" t="str">
            <v>Exterior Linear 1200 Graze, Narrow, RGBW</v>
          </cell>
          <cell r="J2133">
            <v>2230</v>
          </cell>
          <cell r="K2133">
            <v>2230</v>
          </cell>
          <cell r="L2133">
            <v>1226.5</v>
          </cell>
          <cell r="Y2133">
            <v>354</v>
          </cell>
        </row>
        <row r="2134">
          <cell r="A2134">
            <v>90356982</v>
          </cell>
          <cell r="B2134" t="str">
            <v>Martin</v>
          </cell>
          <cell r="C2134" t="str">
            <v>Linear</v>
          </cell>
          <cell r="E2134" t="str">
            <v>EXT-LIN</v>
          </cell>
          <cell r="G2134" t="str">
            <v>EOL stage - limited availability may apply</v>
          </cell>
          <cell r="H2134" t="str">
            <v>Exterior Linear 1200 Graze, Asymmetric, RGBW</v>
          </cell>
          <cell r="I2134" t="str">
            <v>Exterior Linear 1200 Graze, Asymmetric, RGBW</v>
          </cell>
          <cell r="J2134">
            <v>2230</v>
          </cell>
          <cell r="K2134">
            <v>2230</v>
          </cell>
          <cell r="L2134">
            <v>1226.5</v>
          </cell>
          <cell r="Y2134">
            <v>355</v>
          </cell>
        </row>
        <row r="2135">
          <cell r="A2135" t="str">
            <v>Exterior Linear QUAD Cove</v>
          </cell>
          <cell r="B2135" t="str">
            <v>Martin</v>
          </cell>
          <cell r="Y2135">
            <v>356</v>
          </cell>
        </row>
        <row r="2136">
          <cell r="A2136" t="str">
            <v>MAR-90356996</v>
          </cell>
          <cell r="B2136" t="str">
            <v>Martin</v>
          </cell>
          <cell r="C2136" t="str">
            <v>Linear</v>
          </cell>
          <cell r="E2136" t="str">
            <v>EXT-LIN</v>
          </cell>
          <cell r="G2136" t="str">
            <v>EOL stage - limited availability may apply</v>
          </cell>
          <cell r="J2136">
            <v>2006</v>
          </cell>
          <cell r="K2136">
            <v>2006</v>
          </cell>
          <cell r="L2136">
            <v>1103.3</v>
          </cell>
          <cell r="P2136">
            <v>688705008271</v>
          </cell>
          <cell r="Y2136">
            <v>357</v>
          </cell>
        </row>
        <row r="2137">
          <cell r="A2137" t="str">
            <v>Exterior Linear QUAD Graze</v>
          </cell>
          <cell r="B2137" t="str">
            <v>Martin</v>
          </cell>
          <cell r="Y2137">
            <v>358</v>
          </cell>
        </row>
        <row r="2138">
          <cell r="A2138" t="str">
            <v>MAR-90356993</v>
          </cell>
          <cell r="B2138" t="str">
            <v>Martin</v>
          </cell>
          <cell r="C2138" t="str">
            <v>Linear</v>
          </cell>
          <cell r="D2138" t="str">
            <v>EXTERIOR LINEAR 1210 GRAZE, NAR, QUAD</v>
          </cell>
          <cell r="E2138" t="str">
            <v>EXT-LIN</v>
          </cell>
          <cell r="G2138" t="str">
            <v>EOL stage – limited availability may apply</v>
          </cell>
          <cell r="H2138" t="str">
            <v>EXTERIOR LINEAR 1210 GRAZE, NAR, QUAD</v>
          </cell>
          <cell r="I2138" t="str">
            <v>EXTERIOR LINEAR 1210 GRAZE, NAR, QUAD</v>
          </cell>
          <cell r="J2138">
            <v>2337</v>
          </cell>
          <cell r="K2138">
            <v>2337</v>
          </cell>
          <cell r="L2138">
            <v>1285.3500000000001</v>
          </cell>
          <cell r="P2138">
            <v>688705008257</v>
          </cell>
          <cell r="V2138" t="str">
            <v>CN</v>
          </cell>
          <cell r="Y2138">
            <v>359</v>
          </cell>
        </row>
        <row r="2139">
          <cell r="A2139" t="str">
            <v>MAR-90356995</v>
          </cell>
          <cell r="B2139" t="str">
            <v>Martin</v>
          </cell>
          <cell r="C2139" t="str">
            <v>Linear</v>
          </cell>
          <cell r="D2139" t="str">
            <v>EXTERIOR LINEAR 1210 GRAZE, ASSYM, QUAD</v>
          </cell>
          <cell r="E2139" t="str">
            <v>EXT-LIN</v>
          </cell>
          <cell r="G2139" t="str">
            <v>EOL stage – very limited availability</v>
          </cell>
          <cell r="H2139" t="str">
            <v>EXTERIOR LINEAR 1210 GRAZE, ASSYM, QUAD</v>
          </cell>
          <cell r="I2139" t="str">
            <v>EXTERIOR LINEAR 1210 GRAZE, ASSYM, QUAD</v>
          </cell>
          <cell r="J2139">
            <v>2432</v>
          </cell>
          <cell r="K2139">
            <v>2432</v>
          </cell>
          <cell r="L2139">
            <v>1337.6000000000001</v>
          </cell>
          <cell r="P2139">
            <v>688705008226</v>
          </cell>
          <cell r="V2139" t="str">
            <v>CN</v>
          </cell>
          <cell r="Y2139">
            <v>360</v>
          </cell>
        </row>
        <row r="2140">
          <cell r="A2140" t="str">
            <v>Exterior Linear CTC Graze</v>
          </cell>
          <cell r="B2140" t="str">
            <v>Martin</v>
          </cell>
          <cell r="Y2140">
            <v>361</v>
          </cell>
        </row>
        <row r="2141">
          <cell r="A2141">
            <v>90356973</v>
          </cell>
          <cell r="B2141" t="str">
            <v>Martin</v>
          </cell>
          <cell r="C2141" t="str">
            <v>Linear</v>
          </cell>
          <cell r="D2141" t="str">
            <v>Exterior Linear 320 CTC Graze, Asymmetric</v>
          </cell>
          <cell r="E2141" t="str">
            <v>EXT-LIN</v>
          </cell>
          <cell r="G2141" t="str">
            <v>EOL stage – limited availability may apply</v>
          </cell>
          <cell r="H2141" t="str">
            <v>Exterior Linear 320 CTC Graze, Asymmetric</v>
          </cell>
          <cell r="I2141" t="str">
            <v>Exterior Linear 320 CTC Graze, Asymmetric</v>
          </cell>
          <cell r="J2141">
            <v>821</v>
          </cell>
          <cell r="K2141">
            <v>821</v>
          </cell>
          <cell r="L2141">
            <v>451.55</v>
          </cell>
          <cell r="P2141">
            <v>5706681231645</v>
          </cell>
          <cell r="V2141" t="str">
            <v>CN</v>
          </cell>
          <cell r="W2141" t="str">
            <v>Non Compliant</v>
          </cell>
          <cell r="X2141" t="str">
            <v>http://www.martin.com/en-us/product-details/exterior-linear-graze-series</v>
          </cell>
          <cell r="Y2141">
            <v>362</v>
          </cell>
        </row>
        <row r="2142">
          <cell r="A2142">
            <v>90356989</v>
          </cell>
          <cell r="B2142" t="str">
            <v>Martin</v>
          </cell>
          <cell r="C2142" t="str">
            <v>Linear</v>
          </cell>
          <cell r="E2142" t="str">
            <v>EXT-LIN</v>
          </cell>
          <cell r="G2142" t="str">
            <v>EOL stage - limited availability may apply</v>
          </cell>
          <cell r="H2142" t="str">
            <v>Exterior Linear 1220 CTC Graze, Narrow</v>
          </cell>
          <cell r="I2142" t="str">
            <v>Exterior Linear 1220 CTC Graze, Narrow</v>
          </cell>
          <cell r="J2142">
            <v>0</v>
          </cell>
          <cell r="K2142">
            <v>0</v>
          </cell>
          <cell r="L2142">
            <v>0</v>
          </cell>
          <cell r="Y2142">
            <v>363</v>
          </cell>
        </row>
        <row r="2143">
          <cell r="A2143">
            <v>90356985</v>
          </cell>
          <cell r="B2143" t="str">
            <v>Martin</v>
          </cell>
          <cell r="C2143" t="str">
            <v>Linear</v>
          </cell>
          <cell r="E2143" t="str">
            <v>EXT-LIN</v>
          </cell>
          <cell r="G2143" t="str">
            <v>EOL stage - very limited availability</v>
          </cell>
          <cell r="H2143" t="str">
            <v>Exterior Linear 1220 CTC Graze, Medium</v>
          </cell>
          <cell r="I2143" t="str">
            <v>Exterior Linear 1220 CTC Graze, Medium</v>
          </cell>
          <cell r="J2143">
            <v>2237</v>
          </cell>
          <cell r="K2143">
            <v>2237</v>
          </cell>
          <cell r="L2143">
            <v>1230.3500000000001</v>
          </cell>
          <cell r="Y2143">
            <v>364</v>
          </cell>
        </row>
        <row r="2144">
          <cell r="A2144">
            <v>90356983</v>
          </cell>
          <cell r="B2144" t="str">
            <v>Martin</v>
          </cell>
          <cell r="C2144" t="str">
            <v>Linear</v>
          </cell>
          <cell r="E2144" t="str">
            <v>EXT-LIN</v>
          </cell>
          <cell r="G2144" t="str">
            <v>EOL stage - very limited availability</v>
          </cell>
          <cell r="H2144" t="str">
            <v>Exterior Linear 1220 CTC Graze, Asymmetric</v>
          </cell>
          <cell r="I2144" t="str">
            <v>Exterior Linear 1220 CTC Graze, Asymmetric</v>
          </cell>
          <cell r="J2144">
            <v>2157</v>
          </cell>
          <cell r="K2144">
            <v>2157</v>
          </cell>
          <cell r="L2144">
            <v>1186.3500000000001</v>
          </cell>
          <cell r="Y2144">
            <v>365</v>
          </cell>
        </row>
        <row r="2145">
          <cell r="A2145" t="str">
            <v>Exterior Linear Glare Shields</v>
          </cell>
          <cell r="B2145" t="str">
            <v>Martin</v>
          </cell>
          <cell r="Y2145">
            <v>366</v>
          </cell>
        </row>
        <row r="2146">
          <cell r="A2146">
            <v>91611752</v>
          </cell>
          <cell r="B2146" t="str">
            <v>Martin</v>
          </cell>
          <cell r="C2146" t="str">
            <v>Linear</v>
          </cell>
          <cell r="D2146" t="str">
            <v xml:space="preserve">Glareshield EL300, SET OF 4 </v>
          </cell>
          <cell r="E2146" t="str">
            <v>MAR--ACC</v>
          </cell>
          <cell r="G2146" t="str">
            <v>EOL stage – limited availability may apply</v>
          </cell>
          <cell r="H2146" t="str">
            <v xml:space="preserve">Glareshield EL300, SET OF 4 </v>
          </cell>
          <cell r="I2146" t="str">
            <v xml:space="preserve">Glareshield EL300, SET OF 4 </v>
          </cell>
          <cell r="J2146">
            <v>119</v>
          </cell>
          <cell r="K2146">
            <v>119</v>
          </cell>
          <cell r="L2146">
            <v>65.45</v>
          </cell>
          <cell r="V2146" t="str">
            <v>CN</v>
          </cell>
          <cell r="Y2146">
            <v>367</v>
          </cell>
        </row>
        <row r="2147">
          <cell r="A2147">
            <v>91611753</v>
          </cell>
          <cell r="B2147" t="str">
            <v>Martin</v>
          </cell>
          <cell r="C2147" t="str">
            <v>Linear</v>
          </cell>
          <cell r="D2147" t="str">
            <v xml:space="preserve">Glareshield EL1200, SET OF 4 </v>
          </cell>
          <cell r="E2147" t="str">
            <v>EXT-LIN</v>
          </cell>
          <cell r="G2147" t="str">
            <v>EOL stage – limited availability may apply</v>
          </cell>
          <cell r="H2147" t="str">
            <v xml:space="preserve">Glareshield EL1200, SET OF 4 </v>
          </cell>
          <cell r="I2147" t="str">
            <v xml:space="preserve">Glareshield EL1200, SET OF 4 </v>
          </cell>
          <cell r="J2147">
            <v>202</v>
          </cell>
          <cell r="K2147">
            <v>202</v>
          </cell>
          <cell r="L2147">
            <v>111.10000000000001</v>
          </cell>
          <cell r="V2147" t="str">
            <v>CN</v>
          </cell>
          <cell r="Y2147">
            <v>368</v>
          </cell>
        </row>
        <row r="2148">
          <cell r="A2148" t="str">
            <v>Exterior Linear Louvres</v>
          </cell>
          <cell r="B2148" t="str">
            <v>Martin</v>
          </cell>
          <cell r="Y2148">
            <v>369</v>
          </cell>
        </row>
        <row r="2149">
          <cell r="A2149">
            <v>91611850</v>
          </cell>
          <cell r="B2149" t="str">
            <v>Martin</v>
          </cell>
          <cell r="C2149" t="str">
            <v>Linear</v>
          </cell>
          <cell r="D2149" t="str">
            <v>Exterior Linear 310/1210 QUAD Graze Louvre, set of 4</v>
          </cell>
          <cell r="E2149" t="str">
            <v>MRU-SL</v>
          </cell>
          <cell r="G2149" t="str">
            <v>EOL stage – very limited availability</v>
          </cell>
          <cell r="H2149" t="str">
            <v>Exterior Linear 310/1210 QUAD Graze Louvre, set of 4</v>
          </cell>
          <cell r="I2149" t="str">
            <v>Exterior Linear 310/1210 QUAD Graze Louvre, set of 4</v>
          </cell>
          <cell r="J2149">
            <v>311</v>
          </cell>
          <cell r="K2149">
            <v>311</v>
          </cell>
          <cell r="L2149">
            <v>171.05</v>
          </cell>
          <cell r="P2149">
            <v>688705001937</v>
          </cell>
          <cell r="V2149" t="str">
            <v>CN</v>
          </cell>
          <cell r="W2149" t="str">
            <v>Non Compliant</v>
          </cell>
          <cell r="X2149" t="str">
            <v>https://www.martin.com/en/products/exterior-linear-rgbw-graze</v>
          </cell>
          <cell r="Y2149">
            <v>370</v>
          </cell>
        </row>
        <row r="2150">
          <cell r="A2150" t="str">
            <v>Exterior Linear Cables</v>
          </cell>
          <cell r="B2150" t="str">
            <v>Martin</v>
          </cell>
          <cell r="Y2150">
            <v>371</v>
          </cell>
        </row>
        <row r="2151">
          <cell r="A2151">
            <v>91611754</v>
          </cell>
          <cell r="B2151" t="str">
            <v>Martin</v>
          </cell>
          <cell r="C2151" t="str">
            <v>Linear</v>
          </cell>
          <cell r="D2151" t="str">
            <v xml:space="preserve">Leader cable, 2m, EU </v>
          </cell>
          <cell r="E2151" t="str">
            <v>EXT-LIN</v>
          </cell>
          <cell r="G2151" t="str">
            <v>EOL pre-notice - not recommend to specify for 2025 projects - please specify Exterior Linear Pro</v>
          </cell>
          <cell r="H2151" t="str">
            <v xml:space="preserve">Leader cable, 2m, EU </v>
          </cell>
          <cell r="I2151" t="str">
            <v xml:space="preserve">Leader cable, 2m, EU </v>
          </cell>
          <cell r="J2151">
            <v>73</v>
          </cell>
          <cell r="K2151">
            <v>73</v>
          </cell>
          <cell r="L2151">
            <v>40.150000000000006</v>
          </cell>
          <cell r="V2151" t="str">
            <v>CN</v>
          </cell>
          <cell r="W2151" t="str">
            <v>Non Compliant</v>
          </cell>
          <cell r="X2151" t="str">
            <v>http://www.martin.com/en-us/product-details/exterior-linear-cove-series</v>
          </cell>
          <cell r="Y2151">
            <v>372</v>
          </cell>
        </row>
        <row r="2152">
          <cell r="A2152">
            <v>91611755</v>
          </cell>
          <cell r="B2152" t="str">
            <v>Martin</v>
          </cell>
          <cell r="C2152" t="str">
            <v>Linear</v>
          </cell>
          <cell r="D2152" t="str">
            <v xml:space="preserve">Leader cable, 2m, US </v>
          </cell>
          <cell r="E2152" t="str">
            <v>EXT-LIN</v>
          </cell>
          <cell r="G2152" t="str">
            <v>EOL pre-notice - not recommend to specify for 2025 projects - please specify Exterior Linear Pro</v>
          </cell>
          <cell r="H2152" t="str">
            <v xml:space="preserve">Leader cable, 2m, US </v>
          </cell>
          <cell r="I2152" t="str">
            <v xml:space="preserve">Leader cable, 2m, US </v>
          </cell>
          <cell r="J2152">
            <v>66</v>
          </cell>
          <cell r="K2152">
            <v>66</v>
          </cell>
          <cell r="L2152">
            <v>36.300000000000004</v>
          </cell>
          <cell r="V2152" t="str">
            <v>CN</v>
          </cell>
          <cell r="W2152" t="str">
            <v>Non Compliant</v>
          </cell>
          <cell r="X2152" t="str">
            <v>http://www.martin.com/en-us/product-details/exterior-linear-cove-series</v>
          </cell>
          <cell r="Y2152">
            <v>373</v>
          </cell>
        </row>
        <row r="2153">
          <cell r="A2153">
            <v>91611156</v>
          </cell>
          <cell r="B2153" t="str">
            <v>Martin</v>
          </cell>
          <cell r="C2153" t="str">
            <v>Linear</v>
          </cell>
          <cell r="D2153" t="str">
            <v xml:space="preserve">Leader cable, 10m, EU </v>
          </cell>
          <cell r="E2153" t="str">
            <v>MEF-ATOMI</v>
          </cell>
          <cell r="G2153" t="str">
            <v>EOL pre-notice - not recommend to specify for 2025 projects - please specify Exterior Linear Pro</v>
          </cell>
          <cell r="H2153" t="str">
            <v xml:space="preserve">Leader cable, 10m, EU </v>
          </cell>
          <cell r="I2153" t="str">
            <v xml:space="preserve">Leader cable, 10m, EU </v>
          </cell>
          <cell r="J2153">
            <v>238</v>
          </cell>
          <cell r="K2153">
            <v>238</v>
          </cell>
          <cell r="L2153">
            <v>130.9</v>
          </cell>
          <cell r="V2153" t="str">
            <v>CN</v>
          </cell>
          <cell r="W2153" t="str">
            <v>Non Compliant</v>
          </cell>
          <cell r="X2153" t="str">
            <v>http://www.martin.com/en-us/product-details/exterior-linear-cove-series</v>
          </cell>
          <cell r="Y2153">
            <v>374</v>
          </cell>
        </row>
        <row r="2154">
          <cell r="A2154">
            <v>91611157</v>
          </cell>
          <cell r="B2154" t="str">
            <v>Martin</v>
          </cell>
          <cell r="C2154" t="str">
            <v>Linear</v>
          </cell>
          <cell r="D2154" t="str">
            <v xml:space="preserve">Leader cable, 10m, US </v>
          </cell>
          <cell r="E2154" t="str">
            <v>EXT-LIN</v>
          </cell>
          <cell r="G2154" t="str">
            <v>EOL pre-notice - not recommend to specify for 2025 projects - please specify Exterior Linear Pro</v>
          </cell>
          <cell r="H2154" t="str">
            <v xml:space="preserve">Leader cable, 10m, US </v>
          </cell>
          <cell r="I2154" t="str">
            <v xml:space="preserve">Leader cable, 10m, US </v>
          </cell>
          <cell r="J2154">
            <v>249</v>
          </cell>
          <cell r="K2154">
            <v>249</v>
          </cell>
          <cell r="L2154">
            <v>136.95000000000002</v>
          </cell>
          <cell r="V2154" t="str">
            <v>CN</v>
          </cell>
          <cell r="W2154" t="str">
            <v>Non Compliant</v>
          </cell>
          <cell r="X2154" t="str">
            <v>http://www.martin.com/en-us/product-details/exterior-linear-cove-series</v>
          </cell>
          <cell r="Y2154">
            <v>375</v>
          </cell>
        </row>
        <row r="2155">
          <cell r="A2155">
            <v>91611758</v>
          </cell>
          <cell r="B2155" t="str">
            <v>Martin</v>
          </cell>
          <cell r="C2155" t="str">
            <v>Linear</v>
          </cell>
          <cell r="D2155" t="str">
            <v xml:space="preserve">CONNECTOR CABLE, 0,2M, EU </v>
          </cell>
          <cell r="E2155" t="str">
            <v>EXT-LIN</v>
          </cell>
          <cell r="G2155" t="str">
            <v>EOL pre-notice - not recommend to specify for 2025 projects - please specify Exterior Linear Pro</v>
          </cell>
          <cell r="H2155" t="str">
            <v xml:space="preserve">CONNECTOR CABLE, 0,2M, EU </v>
          </cell>
          <cell r="I2155" t="str">
            <v xml:space="preserve">CONNECTOR CABLE, 0,2M, EU </v>
          </cell>
          <cell r="J2155">
            <v>71</v>
          </cell>
          <cell r="K2155">
            <v>71</v>
          </cell>
          <cell r="L2155">
            <v>39.050000000000004</v>
          </cell>
          <cell r="V2155" t="str">
            <v>CN</v>
          </cell>
          <cell r="W2155" t="str">
            <v>Non Compliant</v>
          </cell>
          <cell r="X2155" t="str">
            <v>http://www.martin.com/en-us/product-details/exterior-linear-cove-series</v>
          </cell>
          <cell r="Y2155">
            <v>376</v>
          </cell>
        </row>
        <row r="2156">
          <cell r="A2156">
            <v>91611759</v>
          </cell>
          <cell r="B2156" t="str">
            <v>Martin</v>
          </cell>
          <cell r="C2156" t="str">
            <v>Linear</v>
          </cell>
          <cell r="D2156" t="str">
            <v>CONNECTOR CABLE, 0,2M, US</v>
          </cell>
          <cell r="E2156" t="str">
            <v>EXT-LIN</v>
          </cell>
          <cell r="G2156" t="str">
            <v>EOL pre-notice - not recommend to specify for 2025 projects - please specify Exterior Linear Pro</v>
          </cell>
          <cell r="H2156" t="str">
            <v>CONNECTOR CABLE, 0,2M, US</v>
          </cell>
          <cell r="I2156" t="str">
            <v>CONNECTOR CABLE, 0,2M, US</v>
          </cell>
          <cell r="J2156">
            <v>63</v>
          </cell>
          <cell r="K2156">
            <v>63</v>
          </cell>
          <cell r="L2156">
            <v>34.650000000000006</v>
          </cell>
          <cell r="V2156" t="str">
            <v>CN</v>
          </cell>
          <cell r="W2156" t="str">
            <v>Non Compliant</v>
          </cell>
          <cell r="X2156" t="str">
            <v>http://www.martin.com/en-us/product-details/exterior-linear-cove-series</v>
          </cell>
          <cell r="Y2156">
            <v>377</v>
          </cell>
        </row>
        <row r="2157">
          <cell r="A2157">
            <v>91611760</v>
          </cell>
          <cell r="B2157" t="str">
            <v>Martin</v>
          </cell>
          <cell r="C2157" t="str">
            <v>Linear</v>
          </cell>
          <cell r="D2157" t="str">
            <v xml:space="preserve">CONNECTOR CABLE, 1M, EU </v>
          </cell>
          <cell r="E2157" t="str">
            <v>EXT-LIN</v>
          </cell>
          <cell r="G2157" t="str">
            <v>EOL pre-notice - not recommend to specify for 2025 projects - please specify Exterior Linear Pro</v>
          </cell>
          <cell r="H2157" t="str">
            <v xml:space="preserve">CONNECTOR CABLE, 1M, EU </v>
          </cell>
          <cell r="I2157" t="str">
            <v xml:space="preserve">CONNECTOR CABLE, 1M, EU </v>
          </cell>
          <cell r="J2157">
            <v>88</v>
          </cell>
          <cell r="K2157">
            <v>88</v>
          </cell>
          <cell r="L2157">
            <v>48.400000000000006</v>
          </cell>
          <cell r="V2157" t="str">
            <v>CN</v>
          </cell>
          <cell r="W2157" t="str">
            <v>Non Compliant</v>
          </cell>
          <cell r="X2157" t="str">
            <v>http://www.martin.com/en-us/product-details/exterior-linear-cove-series</v>
          </cell>
          <cell r="Y2157">
            <v>378</v>
          </cell>
        </row>
        <row r="2158">
          <cell r="A2158">
            <v>91611761</v>
          </cell>
          <cell r="B2158" t="str">
            <v>Martin</v>
          </cell>
          <cell r="C2158" t="str">
            <v>Linear</v>
          </cell>
          <cell r="D2158" t="str">
            <v xml:space="preserve">CONNECTOR CABLE, 1M, US </v>
          </cell>
          <cell r="E2158" t="str">
            <v>EXT-LIN</v>
          </cell>
          <cell r="G2158" t="str">
            <v>EOL pre-notice - not recommend to specify for 2025 projects - please specify Exterior Linear Pro</v>
          </cell>
          <cell r="H2158" t="str">
            <v xml:space="preserve">CONNECTOR CABLE, 1M, US </v>
          </cell>
          <cell r="I2158" t="str">
            <v xml:space="preserve">CONNECTOR CABLE, 1M, US </v>
          </cell>
          <cell r="J2158">
            <v>88</v>
          </cell>
          <cell r="K2158">
            <v>88</v>
          </cell>
          <cell r="L2158">
            <v>48.400000000000006</v>
          </cell>
          <cell r="V2158" t="str">
            <v>CN</v>
          </cell>
          <cell r="W2158" t="str">
            <v>Non Compliant</v>
          </cell>
          <cell r="X2158" t="str">
            <v>http://www.martin.com/en-us/product-details/exterior-linear-cove-series</v>
          </cell>
          <cell r="Y2158">
            <v>379</v>
          </cell>
        </row>
        <row r="2159">
          <cell r="A2159">
            <v>91611762</v>
          </cell>
          <cell r="B2159" t="str">
            <v>Martin</v>
          </cell>
          <cell r="C2159" t="str">
            <v>Linear</v>
          </cell>
          <cell r="D2159" t="str">
            <v xml:space="preserve">CONNECTOR CABLE, 5M, EU </v>
          </cell>
          <cell r="E2159" t="str">
            <v>EXT-LIN</v>
          </cell>
          <cell r="G2159" t="str">
            <v>EOL pre-notice - not recommend to specify for 2025 projects - please specify Exterior Linear Pro</v>
          </cell>
          <cell r="H2159" t="str">
            <v xml:space="preserve">CONNECTOR CABLE, 5M, EU </v>
          </cell>
          <cell r="I2159" t="str">
            <v xml:space="preserve">CONNECTOR CABLE, 5M, EU </v>
          </cell>
          <cell r="J2159">
            <v>159</v>
          </cell>
          <cell r="K2159">
            <v>159</v>
          </cell>
          <cell r="L2159">
            <v>87.45</v>
          </cell>
          <cell r="P2159">
            <v>688705011059</v>
          </cell>
          <cell r="V2159" t="str">
            <v>CN</v>
          </cell>
          <cell r="W2159" t="str">
            <v>Non Compliant</v>
          </cell>
          <cell r="X2159" t="str">
            <v>http://www.martin.com/en-us/product-details/exterior-linear-cove-series</v>
          </cell>
          <cell r="Y2159">
            <v>380</v>
          </cell>
        </row>
        <row r="2160">
          <cell r="A2160">
            <v>91611763</v>
          </cell>
          <cell r="B2160" t="str">
            <v>Martin</v>
          </cell>
          <cell r="C2160" t="str">
            <v>Linear</v>
          </cell>
          <cell r="D2160" t="str">
            <v xml:space="preserve">CONNECTOR CABLE, 5M, US </v>
          </cell>
          <cell r="E2160" t="str">
            <v>EXT-LIN</v>
          </cell>
          <cell r="G2160" t="str">
            <v>EOL pre-notice - not recommend to specify for 2025 projects - please specify Exterior Linear Pro</v>
          </cell>
          <cell r="H2160" t="str">
            <v xml:space="preserve">CONNECTOR CABLE, 5M, US </v>
          </cell>
          <cell r="I2160" t="str">
            <v xml:space="preserve">CONNECTOR CABLE, 5M, US </v>
          </cell>
          <cell r="J2160">
            <v>170</v>
          </cell>
          <cell r="K2160">
            <v>170</v>
          </cell>
          <cell r="L2160">
            <v>93.500000000000014</v>
          </cell>
          <cell r="V2160" t="str">
            <v>CN</v>
          </cell>
          <cell r="W2160" t="str">
            <v>Non Compliant</v>
          </cell>
          <cell r="X2160" t="str">
            <v>http://www.martin.com/en-us/product-details/exterior-linear-cove-series</v>
          </cell>
          <cell r="Y2160">
            <v>381</v>
          </cell>
        </row>
        <row r="2161">
          <cell r="A2161">
            <v>91611764</v>
          </cell>
          <cell r="B2161" t="str">
            <v>Martin</v>
          </cell>
          <cell r="C2161" t="str">
            <v>Linear</v>
          </cell>
          <cell r="D2161" t="str">
            <v xml:space="preserve">CONNECTOR CABLE, 10M, EU </v>
          </cell>
          <cell r="E2161" t="str">
            <v>EXT-LIN</v>
          </cell>
          <cell r="G2161" t="str">
            <v>EOL pre-notice - not recommend to specify for 2025 projects - please specify Exterior Linear Pro</v>
          </cell>
          <cell r="H2161" t="str">
            <v xml:space="preserve">CONNECTOR CABLE, 10M, EU </v>
          </cell>
          <cell r="I2161" t="str">
            <v xml:space="preserve">CONNECTOR CABLE, 10M, EU </v>
          </cell>
          <cell r="J2161">
            <v>261</v>
          </cell>
          <cell r="K2161">
            <v>261</v>
          </cell>
          <cell r="L2161">
            <v>143.55000000000001</v>
          </cell>
          <cell r="V2161" t="str">
            <v>CN</v>
          </cell>
          <cell r="W2161" t="str">
            <v>Non Compliant</v>
          </cell>
          <cell r="X2161" t="str">
            <v>http://www.martin.com/en-us/product-details/exterior-linear-cove-series</v>
          </cell>
          <cell r="Y2161">
            <v>382</v>
          </cell>
        </row>
        <row r="2162">
          <cell r="A2162">
            <v>91611765</v>
          </cell>
          <cell r="B2162" t="str">
            <v>Martin</v>
          </cell>
          <cell r="C2162" t="str">
            <v>Linear</v>
          </cell>
          <cell r="D2162" t="str">
            <v xml:space="preserve">CONNECTOR CABLE, 10M, US </v>
          </cell>
          <cell r="E2162" t="str">
            <v>EXT-LIN</v>
          </cell>
          <cell r="G2162" t="str">
            <v>EOL pre-notice - not recommend to specify for 2025 projects - please specify Exterior Linear Pro</v>
          </cell>
          <cell r="H2162" t="str">
            <v xml:space="preserve">CONNECTOR CABLE, 10M, US </v>
          </cell>
          <cell r="I2162" t="str">
            <v xml:space="preserve">CONNECTOR CABLE, 10M, US </v>
          </cell>
          <cell r="J2162">
            <v>231</v>
          </cell>
          <cell r="K2162">
            <v>231</v>
          </cell>
          <cell r="L2162">
            <v>127.05000000000001</v>
          </cell>
          <cell r="V2162" t="str">
            <v>CN</v>
          </cell>
          <cell r="W2162" t="str">
            <v>Non Compliant</v>
          </cell>
          <cell r="X2162" t="str">
            <v>http://www.martin.com/en-us/product-details/exterior-linear-cove-series</v>
          </cell>
          <cell r="Y2162">
            <v>383</v>
          </cell>
        </row>
        <row r="2163">
          <cell r="A2163">
            <v>91611766</v>
          </cell>
          <cell r="B2163" t="str">
            <v>Martin</v>
          </cell>
          <cell r="C2163" t="str">
            <v>Linear</v>
          </cell>
          <cell r="D2163" t="str">
            <v xml:space="preserve">END TERMINATION CAP </v>
          </cell>
          <cell r="E2163" t="str">
            <v>EXT-LIN</v>
          </cell>
          <cell r="G2163" t="str">
            <v>EOL pre-notice - not recommend to specify for 2025 projects - please specify Exterior Linear Pro</v>
          </cell>
          <cell r="H2163" t="str">
            <v xml:space="preserve">END TERMINATION CAP </v>
          </cell>
          <cell r="I2163" t="str">
            <v xml:space="preserve">END TERMINATION CAP </v>
          </cell>
          <cell r="J2163">
            <v>44</v>
          </cell>
          <cell r="K2163">
            <v>44</v>
          </cell>
          <cell r="L2163">
            <v>24.200000000000003</v>
          </cell>
          <cell r="V2163" t="str">
            <v>CN</v>
          </cell>
          <cell r="W2163" t="str">
            <v>Non Compliant</v>
          </cell>
          <cell r="X2163" t="str">
            <v>http://www.martin.com/en-us/product-details/exterior-linear-cove-series</v>
          </cell>
          <cell r="Y2163">
            <v>384</v>
          </cell>
        </row>
        <row r="2164">
          <cell r="A2164" t="str">
            <v>Exterior PixLine Family</v>
          </cell>
          <cell r="B2164" t="str">
            <v>Martin</v>
          </cell>
          <cell r="Y2164">
            <v>386</v>
          </cell>
        </row>
        <row r="2165">
          <cell r="A2165" t="str">
            <v>Exterior PixLine Mounting Profiles</v>
          </cell>
          <cell r="B2165" t="str">
            <v>Martin</v>
          </cell>
          <cell r="Y2165">
            <v>387</v>
          </cell>
        </row>
        <row r="2166">
          <cell r="A2166">
            <v>91611700</v>
          </cell>
          <cell r="B2166" t="str">
            <v>Martin</v>
          </cell>
          <cell r="C2166" t="str">
            <v>Linear</v>
          </cell>
          <cell r="D2166" t="str">
            <v>Ext PixLine Mounting Profile 310mm Alu</v>
          </cell>
          <cell r="E2166" t="str">
            <v>MAR--VDO</v>
          </cell>
          <cell r="G2166" t="str">
            <v>EOL stage – limited availability may apply</v>
          </cell>
          <cell r="H2166" t="str">
            <v>Ext PixLine Mounting Profile 310mm Alu</v>
          </cell>
          <cell r="I2166" t="str">
            <v>Ext PixLine Mounting Profile 310mm Alu</v>
          </cell>
          <cell r="J2166">
            <v>35</v>
          </cell>
          <cell r="K2166">
            <v>35</v>
          </cell>
          <cell r="L2166">
            <v>19.25</v>
          </cell>
          <cell r="V2166" t="str">
            <v>CN</v>
          </cell>
          <cell r="W2166" t="str">
            <v>Non Compliant</v>
          </cell>
          <cell r="Y2166">
            <v>388</v>
          </cell>
        </row>
        <row r="2167">
          <cell r="A2167">
            <v>91611620</v>
          </cell>
          <cell r="B2167" t="str">
            <v>Martin</v>
          </cell>
          <cell r="C2167" t="str">
            <v>Linear</v>
          </cell>
          <cell r="D2167" t="str">
            <v>Ext PixLine Mounting Profile 320mm Alu</v>
          </cell>
          <cell r="E2167" t="str">
            <v>EXT-CREAT</v>
          </cell>
          <cell r="G2167" t="str">
            <v>EOL stage – limited availability may apply</v>
          </cell>
          <cell r="H2167" t="str">
            <v>Ext PixLine Mounting Profile 320mm Alu</v>
          </cell>
          <cell r="I2167" t="str">
            <v>Ext PixLine Mounting Profile 320mm Alu</v>
          </cell>
          <cell r="J2167">
            <v>35</v>
          </cell>
          <cell r="K2167">
            <v>35</v>
          </cell>
          <cell r="L2167">
            <v>19.25</v>
          </cell>
          <cell r="V2167" t="str">
            <v>CN</v>
          </cell>
          <cell r="W2167" t="str">
            <v>Non Compliant</v>
          </cell>
          <cell r="X2167" t="str">
            <v>http://www.martin.com/en-us/product-details/exterior-pixline-10</v>
          </cell>
          <cell r="Y2167">
            <v>389</v>
          </cell>
        </row>
        <row r="2168">
          <cell r="A2168">
            <v>91611710</v>
          </cell>
          <cell r="B2168" t="str">
            <v>Martin</v>
          </cell>
          <cell r="C2168" t="str">
            <v>Linear</v>
          </cell>
          <cell r="D2168" t="str">
            <v>Ext PixLine Mounting Profile 1270mm Alu</v>
          </cell>
          <cell r="E2168" t="str">
            <v>MAR--ACC</v>
          </cell>
          <cell r="G2168" t="str">
            <v>EOL stage – limited availability may apply</v>
          </cell>
          <cell r="H2168" t="str">
            <v>Ext PixLine Mounting Profile 1270mm Alu</v>
          </cell>
          <cell r="I2168" t="str">
            <v>Ext PixLine Mounting Profile 1270mm Alu</v>
          </cell>
          <cell r="J2168">
            <v>116</v>
          </cell>
          <cell r="K2168">
            <v>116</v>
          </cell>
          <cell r="L2168">
            <v>63.800000000000004</v>
          </cell>
          <cell r="V2168" t="str">
            <v>CN</v>
          </cell>
          <cell r="W2168" t="str">
            <v>Non Compliant</v>
          </cell>
          <cell r="X2168" t="str">
            <v>http://www.martin.com/en-us/product-details/exterior-pixline-40</v>
          </cell>
          <cell r="Y2168">
            <v>390</v>
          </cell>
        </row>
        <row r="2169">
          <cell r="A2169">
            <v>91611610</v>
          </cell>
          <cell r="B2169" t="str">
            <v>Martin</v>
          </cell>
          <cell r="C2169" t="str">
            <v>Linear</v>
          </cell>
          <cell r="D2169" t="str">
            <v>Ext PixLine Mounting Profile 1280mm Alu</v>
          </cell>
          <cell r="E2169" t="str">
            <v>MAR--ACC</v>
          </cell>
          <cell r="G2169" t="str">
            <v>EOL stage – limited availability may apply</v>
          </cell>
          <cell r="H2169" t="str">
            <v>Ext PixLine Mounting Profile 1280mm Alu</v>
          </cell>
          <cell r="I2169" t="str">
            <v>Ext PixLine Mounting Profile 1280mm Alu</v>
          </cell>
          <cell r="J2169">
            <v>112</v>
          </cell>
          <cell r="K2169">
            <v>112</v>
          </cell>
          <cell r="L2169">
            <v>61.600000000000009</v>
          </cell>
          <cell r="V2169" t="str">
            <v>CN</v>
          </cell>
          <cell r="W2169" t="str">
            <v>Non Compliant</v>
          </cell>
          <cell r="X2169" t="str">
            <v>http://www.martin.com/en-us/product-details/exterior-pixline-10</v>
          </cell>
          <cell r="Y2169">
            <v>391</v>
          </cell>
        </row>
        <row r="2170">
          <cell r="A2170">
            <v>91611725</v>
          </cell>
          <cell r="B2170" t="str">
            <v>Martin</v>
          </cell>
          <cell r="C2170" t="str">
            <v>Linear</v>
          </cell>
          <cell r="D2170" t="str">
            <v>Set of 10 Ext PixLine Mnt Prof Fixations</v>
          </cell>
          <cell r="E2170" t="str">
            <v>EXT-CREAT</v>
          </cell>
          <cell r="G2170" t="str">
            <v>EOL stage – limited availability may apply</v>
          </cell>
          <cell r="H2170" t="str">
            <v>Set of 10 Ext PixLine Mnt Prof Fixations</v>
          </cell>
          <cell r="I2170" t="str">
            <v>Set of 10 Ext PixLine Mnt Prof Fixations</v>
          </cell>
          <cell r="J2170">
            <v>101</v>
          </cell>
          <cell r="K2170">
            <v>101</v>
          </cell>
          <cell r="L2170">
            <v>55.550000000000004</v>
          </cell>
          <cell r="V2170" t="str">
            <v>CN</v>
          </cell>
          <cell r="W2170" t="str">
            <v>Non Compliant</v>
          </cell>
          <cell r="X2170" t="str">
            <v>http://www.martin.com/en-us/product-details/exterior-pixline-10</v>
          </cell>
          <cell r="Y2170">
            <v>392</v>
          </cell>
        </row>
        <row r="2171">
          <cell r="A2171" t="str">
            <v>Exterior Projection Family</v>
          </cell>
          <cell r="B2171" t="str">
            <v>Martin</v>
          </cell>
          <cell r="Y2171">
            <v>394</v>
          </cell>
        </row>
        <row r="2172">
          <cell r="A2172" t="str">
            <v>Exterior Projection Pro Compact</v>
          </cell>
          <cell r="B2172" t="str">
            <v>Martin</v>
          </cell>
          <cell r="Y2172">
            <v>395</v>
          </cell>
        </row>
        <row r="2173">
          <cell r="A2173" t="str">
            <v>MAR-90560250</v>
          </cell>
          <cell r="B2173" t="str">
            <v>Martin</v>
          </cell>
          <cell r="C2173" t="str">
            <v>Exterior Projection</v>
          </cell>
          <cell r="D2173" t="str">
            <v>Exterior Projection Pro Compact Grey</v>
          </cell>
          <cell r="E2173" t="str">
            <v>EXT-PROJ</v>
          </cell>
          <cell r="G2173" t="str">
            <v>NEW SKU</v>
          </cell>
          <cell r="H2173" t="str">
            <v>Exterior Projection Pro Compact Grey</v>
          </cell>
          <cell r="I2173" t="str">
            <v>Exterior Projection Pro Compact Grey</v>
          </cell>
          <cell r="J2173">
            <v>3299</v>
          </cell>
          <cell r="K2173">
            <v>3299</v>
          </cell>
          <cell r="L2173">
            <v>1814.45</v>
          </cell>
          <cell r="P2173">
            <v>688705011028</v>
          </cell>
          <cell r="Q2173">
            <v>5706681011025</v>
          </cell>
          <cell r="R2173">
            <v>26.896363999999995</v>
          </cell>
          <cell r="S2173">
            <v>21.45669291338583</v>
          </cell>
          <cell r="T2173">
            <v>14.370078740157481</v>
          </cell>
          <cell r="U2173">
            <v>14.173228346456694</v>
          </cell>
          <cell r="V2173" t="str">
            <v>CN</v>
          </cell>
          <cell r="Y2173">
            <v>396</v>
          </cell>
        </row>
        <row r="2174">
          <cell r="A2174" t="str">
            <v>MAR-90560251</v>
          </cell>
          <cell r="B2174" t="str">
            <v>Martin</v>
          </cell>
          <cell r="C2174" t="str">
            <v>Exterior Projection</v>
          </cell>
          <cell r="D2174" t="str">
            <v>Exterior Projection Pro Compact White</v>
          </cell>
          <cell r="E2174" t="str">
            <v>EXT-PROJ</v>
          </cell>
          <cell r="G2174" t="str">
            <v>NEW SKU</v>
          </cell>
          <cell r="H2174" t="str">
            <v>Exterior Projection Pro Compact White</v>
          </cell>
          <cell r="I2174" t="str">
            <v>Exterior Projection Pro Compact White</v>
          </cell>
          <cell r="J2174">
            <v>3510</v>
          </cell>
          <cell r="K2174">
            <v>3510</v>
          </cell>
          <cell r="L2174">
            <v>1930.5000000000002</v>
          </cell>
          <cell r="P2174">
            <v>688705011011</v>
          </cell>
          <cell r="Q2174">
            <v>5706681011018</v>
          </cell>
          <cell r="R2174">
            <v>26.896363999999995</v>
          </cell>
          <cell r="S2174">
            <v>21.45669291338583</v>
          </cell>
          <cell r="T2174">
            <v>14.370078740157481</v>
          </cell>
          <cell r="U2174">
            <v>14.173228346456694</v>
          </cell>
          <cell r="V2174" t="str">
            <v>CN</v>
          </cell>
          <cell r="Y2174">
            <v>397</v>
          </cell>
        </row>
        <row r="2175">
          <cell r="A2175" t="str">
            <v>MAR-90560252</v>
          </cell>
          <cell r="B2175" t="str">
            <v>Martin</v>
          </cell>
          <cell r="C2175" t="str">
            <v>Exterior Projection</v>
          </cell>
          <cell r="D2175" t="str">
            <v>Exterior Projection Pro Compact Black</v>
          </cell>
          <cell r="E2175" t="str">
            <v>EXT-PROJ</v>
          </cell>
          <cell r="G2175" t="str">
            <v>NEW SKU</v>
          </cell>
          <cell r="H2175" t="str">
            <v>Exterior Projection Pro Compact Black</v>
          </cell>
          <cell r="I2175" t="str">
            <v>Exterior Projection Pro Compact Black</v>
          </cell>
          <cell r="J2175">
            <v>3299</v>
          </cell>
          <cell r="K2175">
            <v>3299</v>
          </cell>
          <cell r="L2175">
            <v>1814.45</v>
          </cell>
          <cell r="P2175">
            <v>688705011448</v>
          </cell>
          <cell r="Q2175">
            <v>5706681011445</v>
          </cell>
          <cell r="R2175">
            <v>26.896363999999995</v>
          </cell>
          <cell r="S2175">
            <v>21.45669291338583</v>
          </cell>
          <cell r="T2175">
            <v>14.370078740157481</v>
          </cell>
          <cell r="U2175">
            <v>14.173228346456694</v>
          </cell>
          <cell r="V2175" t="str">
            <v>CN</v>
          </cell>
          <cell r="Y2175">
            <v>398</v>
          </cell>
        </row>
        <row r="2176">
          <cell r="A2176" t="str">
            <v>Exterior Projection Pro Compact Accessories</v>
          </cell>
          <cell r="B2176" t="str">
            <v>Martin</v>
          </cell>
          <cell r="Y2176">
            <v>399</v>
          </cell>
        </row>
        <row r="2177">
          <cell r="A2177" t="str">
            <v>MAR-90560260</v>
          </cell>
          <cell r="B2177" t="str">
            <v>Martin</v>
          </cell>
          <cell r="C2177" t="str">
            <v>Exterior Projection</v>
          </cell>
          <cell r="D2177" t="str">
            <v>Manual Framing Module EP Pro Compact</v>
          </cell>
          <cell r="E2177" t="str">
            <v>EXT-PROJ</v>
          </cell>
          <cell r="G2177" t="str">
            <v>NEW SKU</v>
          </cell>
          <cell r="H2177" t="str">
            <v>Manual Framing Module EP Pro Compact</v>
          </cell>
          <cell r="I2177" t="str">
            <v>Manual Framing Module EP Pro Compact</v>
          </cell>
          <cell r="J2177">
            <v>417</v>
          </cell>
          <cell r="K2177">
            <v>417</v>
          </cell>
          <cell r="L2177">
            <v>229.35000000000002</v>
          </cell>
          <cell r="P2177">
            <v>688705011004</v>
          </cell>
          <cell r="Q2177">
            <v>5706681011001</v>
          </cell>
          <cell r="R2177">
            <v>2.2046199999999998</v>
          </cell>
          <cell r="S2177">
            <v>10.039370078740157</v>
          </cell>
          <cell r="T2177">
            <v>1.9685039370078741</v>
          </cell>
          <cell r="U2177">
            <v>8.0708661417322833</v>
          </cell>
          <cell r="V2177" t="str">
            <v>CN</v>
          </cell>
          <cell r="Y2177">
            <v>400</v>
          </cell>
        </row>
        <row r="2178">
          <cell r="A2178" t="str">
            <v>MAR-90560261</v>
          </cell>
          <cell r="B2178" t="str">
            <v>Martin</v>
          </cell>
          <cell r="C2178" t="str">
            <v>Exterior Projection</v>
          </cell>
          <cell r="D2178" t="str">
            <v>Animation Module EP Pro Compact</v>
          </cell>
          <cell r="E2178" t="str">
            <v>EXT-PROJ</v>
          </cell>
          <cell r="G2178" t="str">
            <v>NEW SKU</v>
          </cell>
          <cell r="H2178" t="str">
            <v>Animation Module EP Pro Compact</v>
          </cell>
          <cell r="I2178" t="str">
            <v>Animation Module EP Pro Compact</v>
          </cell>
          <cell r="J2178">
            <v>180</v>
          </cell>
          <cell r="K2178">
            <v>180</v>
          </cell>
          <cell r="L2178">
            <v>99.000000000000014</v>
          </cell>
          <cell r="P2178">
            <v>688705010991</v>
          </cell>
          <cell r="Q2178">
            <v>5706681010998</v>
          </cell>
          <cell r="R2178">
            <v>1.5432339999999998</v>
          </cell>
          <cell r="S2178">
            <v>10.039370078740157</v>
          </cell>
          <cell r="T2178">
            <v>2.3622047244094491</v>
          </cell>
          <cell r="U2178">
            <v>6.8897637795275593</v>
          </cell>
          <cell r="V2178" t="str">
            <v>CN</v>
          </cell>
          <cell r="Y2178">
            <v>401</v>
          </cell>
        </row>
        <row r="2179">
          <cell r="A2179" t="str">
            <v>MAR-90560263</v>
          </cell>
          <cell r="B2179" t="str">
            <v>Martin</v>
          </cell>
          <cell r="C2179" t="str">
            <v>Exterior Projection</v>
          </cell>
          <cell r="D2179" t="str">
            <v>Four GOBO Wheel Module EP Pro Compact</v>
          </cell>
          <cell r="E2179" t="str">
            <v>EXT-PROJ</v>
          </cell>
          <cell r="G2179" t="str">
            <v>NEW SKU</v>
          </cell>
          <cell r="H2179" t="str">
            <v>Four GOBO Wheel Module EP Pro Compact</v>
          </cell>
          <cell r="I2179" t="str">
            <v>Four GOBO Wheel Module EP Pro Compact</v>
          </cell>
          <cell r="J2179">
            <v>664</v>
          </cell>
          <cell r="K2179">
            <v>664</v>
          </cell>
          <cell r="L2179">
            <v>365.20000000000005</v>
          </cell>
          <cell r="P2179">
            <v>688705010977</v>
          </cell>
          <cell r="Q2179">
            <v>5706681010974</v>
          </cell>
          <cell r="R2179">
            <v>2.2046199999999998</v>
          </cell>
          <cell r="S2179">
            <v>10.039370078740157</v>
          </cell>
          <cell r="T2179">
            <v>2.7559055118110236</v>
          </cell>
          <cell r="U2179">
            <v>8.4645669291338592</v>
          </cell>
          <cell r="V2179" t="str">
            <v>CN</v>
          </cell>
          <cell r="Y2179">
            <v>402</v>
          </cell>
        </row>
        <row r="2180">
          <cell r="A2180" t="str">
            <v>MAR-90560262</v>
          </cell>
          <cell r="B2180" t="str">
            <v>Martin</v>
          </cell>
          <cell r="C2180" t="str">
            <v>Exterior Projection</v>
          </cell>
          <cell r="D2180" t="str">
            <v>One GOBO Holder Module EP Pro Compact</v>
          </cell>
          <cell r="E2180" t="str">
            <v>EXT-PROJ</v>
          </cell>
          <cell r="G2180" t="str">
            <v>NEW SKU</v>
          </cell>
          <cell r="H2180" t="str">
            <v>One GOBO Holder Module EP Pro Compact</v>
          </cell>
          <cell r="I2180" t="str">
            <v>One GOBO Holder Module EP Pro Compact</v>
          </cell>
          <cell r="J2180">
            <v>177</v>
          </cell>
          <cell r="K2180">
            <v>177</v>
          </cell>
          <cell r="L2180">
            <v>97.350000000000009</v>
          </cell>
          <cell r="P2180">
            <v>688705010984</v>
          </cell>
          <cell r="Q2180">
            <v>5706681010981</v>
          </cell>
          <cell r="R2180">
            <v>1.7636959999999999</v>
          </cell>
          <cell r="S2180">
            <v>10.039370078740157</v>
          </cell>
          <cell r="T2180">
            <v>2.7559055118110236</v>
          </cell>
          <cell r="U2180">
            <v>8.4645669291338592</v>
          </cell>
          <cell r="V2180" t="str">
            <v>CN</v>
          </cell>
          <cell r="Y2180">
            <v>403</v>
          </cell>
        </row>
        <row r="2181">
          <cell r="A2181" t="str">
            <v>MAR-90560264</v>
          </cell>
          <cell r="B2181" t="str">
            <v>Martin</v>
          </cell>
          <cell r="C2181" t="str">
            <v>Exterior Projection</v>
          </cell>
          <cell r="D2181" t="str">
            <v>Glare Shield EP Pro Compact</v>
          </cell>
          <cell r="E2181" t="str">
            <v>EXT-PROJ</v>
          </cell>
          <cell r="G2181" t="str">
            <v>NEW SKU</v>
          </cell>
          <cell r="H2181" t="str">
            <v>Glare Shield EP Pro Compact</v>
          </cell>
          <cell r="I2181" t="str">
            <v>Glare Shield EP Pro Compact</v>
          </cell>
          <cell r="J2181">
            <v>60</v>
          </cell>
          <cell r="K2181">
            <v>60</v>
          </cell>
          <cell r="L2181">
            <v>33</v>
          </cell>
          <cell r="P2181">
            <v>688705011462</v>
          </cell>
          <cell r="Q2181">
            <v>5706681011469</v>
          </cell>
          <cell r="R2181">
            <v>0.44092399999999998</v>
          </cell>
          <cell r="S2181">
            <v>6.2992125984251972</v>
          </cell>
          <cell r="T2181">
            <v>6.2992125984251972</v>
          </cell>
          <cell r="U2181">
            <v>3.1496062992125986</v>
          </cell>
          <cell r="V2181" t="str">
            <v>CN</v>
          </cell>
          <cell r="Y2181">
            <v>404</v>
          </cell>
        </row>
        <row r="2182">
          <cell r="A2182" t="str">
            <v>Exterior Projection 500</v>
          </cell>
          <cell r="B2182" t="str">
            <v>Martin</v>
          </cell>
          <cell r="Y2182">
            <v>407</v>
          </cell>
        </row>
        <row r="2183">
          <cell r="A2183">
            <v>90506500</v>
          </cell>
          <cell r="B2183" t="str">
            <v>Martin</v>
          </cell>
          <cell r="C2183" t="str">
            <v>Image Projection</v>
          </cell>
          <cell r="D2183" t="str">
            <v>Exterior Projection 500, Narrow, EU, Aluminum</v>
          </cell>
          <cell r="E2183" t="str">
            <v>MSL-AXIOM</v>
          </cell>
          <cell r="G2183" t="str">
            <v xml:space="preserve">EOL pre-notice - not recommend to specify for 2025 projects </v>
          </cell>
          <cell r="H2183" t="str">
            <v>Exterior Projection 500, Narrow, EU, Aluminum</v>
          </cell>
          <cell r="I2183" t="str">
            <v>Exterior Projection 500, Narrow, EU, Aluminum</v>
          </cell>
          <cell r="J2183">
            <v>6355</v>
          </cell>
          <cell r="K2183">
            <v>6355</v>
          </cell>
          <cell r="L2183">
            <v>3495.2500000000005</v>
          </cell>
          <cell r="P2183">
            <v>5706681235230</v>
          </cell>
          <cell r="V2183" t="str">
            <v>CN</v>
          </cell>
          <cell r="W2183" t="str">
            <v>Non Compliant</v>
          </cell>
          <cell r="Y2183">
            <v>408</v>
          </cell>
        </row>
        <row r="2184">
          <cell r="A2184">
            <v>90506505</v>
          </cell>
          <cell r="B2184" t="str">
            <v>Martin</v>
          </cell>
          <cell r="C2184" t="str">
            <v>Image Projection</v>
          </cell>
          <cell r="D2184" t="str">
            <v>Exterior Projection 500, Medium, EU, Aluminum</v>
          </cell>
          <cell r="E2184" t="str">
            <v>EXT-PROJ</v>
          </cell>
          <cell r="G2184" t="str">
            <v xml:space="preserve">EOL pre-notice - not recommend to specify for 2025 projects </v>
          </cell>
          <cell r="H2184" t="str">
            <v>Exterior Projection 500, Medium, EU, Aluminum</v>
          </cell>
          <cell r="I2184" t="str">
            <v>Exterior Projection 500, Medium, EU, Aluminum</v>
          </cell>
          <cell r="J2184">
            <v>7551</v>
          </cell>
          <cell r="K2184">
            <v>7551</v>
          </cell>
          <cell r="L2184">
            <v>4153.05</v>
          </cell>
          <cell r="P2184">
            <v>5706681235247</v>
          </cell>
          <cell r="V2184" t="str">
            <v>CN</v>
          </cell>
          <cell r="W2184" t="str">
            <v>Non Compliant</v>
          </cell>
          <cell r="X2184" t="str">
            <v>http://www.martin.com/en-us/product-details/exterior-projection-500-mg</v>
          </cell>
          <cell r="Y2184">
            <v>409</v>
          </cell>
        </row>
        <row r="2185">
          <cell r="A2185">
            <v>90506510</v>
          </cell>
          <cell r="B2185" t="str">
            <v>Martin</v>
          </cell>
          <cell r="C2185" t="str">
            <v>Image Projection</v>
          </cell>
          <cell r="D2185" t="str">
            <v>Exterior Projection 500, Wide, EU, Aluminum</v>
          </cell>
          <cell r="E2185" t="str">
            <v>EXT-PROJ</v>
          </cell>
          <cell r="G2185" t="str">
            <v xml:space="preserve">EOL pre-notice - not recommend to specify for 2025 projects </v>
          </cell>
          <cell r="H2185" t="str">
            <v>Exterior Projection 500, Wide, EU, Aluminum</v>
          </cell>
          <cell r="I2185" t="str">
            <v>Exterior Projection 500, Wide, EU, Aluminum</v>
          </cell>
          <cell r="J2185">
            <v>7728</v>
          </cell>
          <cell r="K2185">
            <v>7728</v>
          </cell>
          <cell r="L2185">
            <v>4250.4000000000005</v>
          </cell>
          <cell r="P2185">
            <v>5706681235254</v>
          </cell>
          <cell r="V2185" t="str">
            <v>CN</v>
          </cell>
          <cell r="W2185" t="str">
            <v>Non Compliant</v>
          </cell>
          <cell r="X2185" t="str">
            <v>http://www.martin.com/en-us/product-details/exterior-projection-500-mg</v>
          </cell>
          <cell r="Y2185">
            <v>410</v>
          </cell>
        </row>
        <row r="2186">
          <cell r="A2186">
            <v>90506535</v>
          </cell>
          <cell r="B2186" t="str">
            <v>Martin</v>
          </cell>
          <cell r="C2186" t="str">
            <v>Image Projection</v>
          </cell>
          <cell r="D2186" t="str">
            <v>EXTERIOR PROJECTION 500 MG, Very Wide EU</v>
          </cell>
          <cell r="E2186" t="str">
            <v>EXT-PROJ</v>
          </cell>
          <cell r="G2186" t="str">
            <v xml:space="preserve">EOL pre-notice - not recommend to specify for 2025 projects </v>
          </cell>
          <cell r="H2186" t="str">
            <v>EXTERIOR PROJECTION 500 MG, Very Wide EU</v>
          </cell>
          <cell r="I2186" t="str">
            <v>EXTERIOR PROJECTION 500 MG, Very Wide EU</v>
          </cell>
          <cell r="J2186">
            <v>6355</v>
          </cell>
          <cell r="K2186">
            <v>6355</v>
          </cell>
          <cell r="L2186">
            <v>3495.2500000000005</v>
          </cell>
          <cell r="P2186">
            <v>5706681235971</v>
          </cell>
          <cell r="V2186" t="str">
            <v>CN</v>
          </cell>
          <cell r="W2186" t="str">
            <v>Non Compliant</v>
          </cell>
          <cell r="X2186" t="str">
            <v>http://www.martin.com/en-us/product-details/exterior-projection-500-mg</v>
          </cell>
          <cell r="Y2186">
            <v>411</v>
          </cell>
        </row>
        <row r="2187">
          <cell r="A2187">
            <v>90506545</v>
          </cell>
          <cell r="B2187" t="str">
            <v>Martin</v>
          </cell>
          <cell r="C2187" t="str">
            <v>Image Projection</v>
          </cell>
          <cell r="D2187" t="str">
            <v>Exterior Projection 500, Medium, EU, White</v>
          </cell>
          <cell r="E2187" t="str">
            <v>EXT-PROJ</v>
          </cell>
          <cell r="G2187" t="str">
            <v xml:space="preserve">EOL pre-notice - not recommend to specify for 2025 projects </v>
          </cell>
          <cell r="H2187" t="str">
            <v>Exterior Projection 500, Medium, EU, White</v>
          </cell>
          <cell r="I2187" t="str">
            <v>Exterior Projection 500, Medium, EU, White</v>
          </cell>
          <cell r="J2187">
            <v>7508</v>
          </cell>
          <cell r="K2187">
            <v>7508</v>
          </cell>
          <cell r="L2187">
            <v>4129.4000000000005</v>
          </cell>
          <cell r="P2187">
            <v>5706681237081</v>
          </cell>
          <cell r="V2187" t="str">
            <v>CN</v>
          </cell>
          <cell r="W2187" t="str">
            <v>Non Compliant</v>
          </cell>
          <cell r="X2187" t="str">
            <v>http://www.martin.com/en-us/product-details/exterior-projection-500-mg</v>
          </cell>
          <cell r="Y2187">
            <v>412</v>
          </cell>
        </row>
        <row r="2188">
          <cell r="A2188">
            <v>90506550</v>
          </cell>
          <cell r="B2188" t="str">
            <v>Martin</v>
          </cell>
          <cell r="C2188" t="str">
            <v>Image Projection</v>
          </cell>
          <cell r="D2188" t="str">
            <v>Exterior Projection 500, Wide, EU, White</v>
          </cell>
          <cell r="E2188" t="str">
            <v>EXT-PROJ</v>
          </cell>
          <cell r="G2188" t="str">
            <v xml:space="preserve">EOL pre-notice - not recommend to specify for 2025 projects </v>
          </cell>
          <cell r="H2188" t="str">
            <v>Exterior Projection 500, Wide, EU, White</v>
          </cell>
          <cell r="I2188" t="str">
            <v>Exterior Projection 500, Wide, EU, White</v>
          </cell>
          <cell r="J2188">
            <v>8186</v>
          </cell>
          <cell r="K2188">
            <v>8186</v>
          </cell>
          <cell r="L2188">
            <v>4502.3</v>
          </cell>
          <cell r="P2188">
            <v>5706681237098</v>
          </cell>
          <cell r="V2188" t="str">
            <v>CN</v>
          </cell>
          <cell r="W2188" t="str">
            <v>Non Compliant</v>
          </cell>
          <cell r="X2188" t="str">
            <v>http://www.martin.com/en-us/product-details/exterior-projection-500-mg</v>
          </cell>
          <cell r="Y2188">
            <v>413</v>
          </cell>
        </row>
        <row r="2189">
          <cell r="A2189">
            <v>90506555</v>
          </cell>
          <cell r="B2189" t="str">
            <v>Martin</v>
          </cell>
          <cell r="C2189" t="str">
            <v>Image Projection</v>
          </cell>
          <cell r="D2189" t="str">
            <v>Exterior Projection 500, Very Wide, EU, White</v>
          </cell>
          <cell r="E2189" t="str">
            <v>EXT-PROJ</v>
          </cell>
          <cell r="G2189" t="str">
            <v xml:space="preserve">EOL pre-notice - not recommend to specify for 2025 projects </v>
          </cell>
          <cell r="H2189" t="str">
            <v>Exterior Projection 500, Very Wide, EU, White</v>
          </cell>
          <cell r="I2189" t="str">
            <v>Exterior Projection 500, Very Wide, EU, White</v>
          </cell>
          <cell r="J2189">
            <v>7896</v>
          </cell>
          <cell r="K2189">
            <v>7896</v>
          </cell>
          <cell r="L2189">
            <v>4342.8</v>
          </cell>
          <cell r="P2189">
            <v>5706681237104</v>
          </cell>
          <cell r="V2189" t="str">
            <v>CN</v>
          </cell>
          <cell r="W2189" t="str">
            <v>Non Compliant</v>
          </cell>
          <cell r="X2189" t="str">
            <v>http://www.martin.com/en-us/product-details/exterior-projection-500-mg</v>
          </cell>
          <cell r="Y2189">
            <v>414</v>
          </cell>
        </row>
        <row r="2190">
          <cell r="A2190">
            <v>90506515</v>
          </cell>
          <cell r="B2190" t="str">
            <v>Martin</v>
          </cell>
          <cell r="C2190" t="str">
            <v>Image Projection</v>
          </cell>
          <cell r="D2190" t="str">
            <v xml:space="preserve">EXTERIOR PROJECTION 500 MG, Narrow, US </v>
          </cell>
          <cell r="E2190" t="str">
            <v>EXT-PROJ</v>
          </cell>
          <cell r="G2190" t="str">
            <v xml:space="preserve">EOL pre-notice - not recommend to specify for 2025 projects </v>
          </cell>
          <cell r="H2190" t="str">
            <v xml:space="preserve">EXTERIOR PROJECTION 500 MG, Narrow, US </v>
          </cell>
          <cell r="I2190" t="str">
            <v xml:space="preserve">EXTERIOR PROJECTION 500 MG, Narrow, US </v>
          </cell>
          <cell r="J2190">
            <v>7551</v>
          </cell>
          <cell r="K2190">
            <v>7551</v>
          </cell>
          <cell r="L2190">
            <v>4153.05</v>
          </cell>
          <cell r="V2190" t="str">
            <v>CN</v>
          </cell>
          <cell r="W2190" t="str">
            <v>Non Compliant</v>
          </cell>
          <cell r="X2190" t="str">
            <v>http://www.martin.com/en-us/product-details/exterior-projection-500-mg</v>
          </cell>
          <cell r="Y2190">
            <v>415</v>
          </cell>
        </row>
        <row r="2191">
          <cell r="A2191">
            <v>90506520</v>
          </cell>
          <cell r="B2191" t="str">
            <v>Martin</v>
          </cell>
          <cell r="C2191" t="str">
            <v>Image Projection</v>
          </cell>
          <cell r="D2191" t="str">
            <v xml:space="preserve">EXTERIOR PROJECTION 500 MG, Medium, US </v>
          </cell>
          <cell r="E2191" t="str">
            <v>EXT-PROJ</v>
          </cell>
          <cell r="G2191" t="str">
            <v xml:space="preserve">EOL pre-notice - not recommend to specify for 2025 projects </v>
          </cell>
          <cell r="H2191" t="str">
            <v xml:space="preserve">EXTERIOR PROJECTION 500 MG, Medium, US </v>
          </cell>
          <cell r="I2191" t="str">
            <v xml:space="preserve">EXTERIOR PROJECTION 500 MG, Medium, US </v>
          </cell>
          <cell r="J2191">
            <v>6975</v>
          </cell>
          <cell r="K2191">
            <v>6975</v>
          </cell>
          <cell r="L2191">
            <v>3836.2500000000005</v>
          </cell>
          <cell r="P2191">
            <v>5706681235278</v>
          </cell>
          <cell r="V2191" t="str">
            <v>CN</v>
          </cell>
          <cell r="W2191" t="str">
            <v>Non Compliant</v>
          </cell>
          <cell r="X2191" t="str">
            <v>http://www.martin.com/en-us/product-details/exterior-projection-500-mg</v>
          </cell>
          <cell r="Y2191">
            <v>416</v>
          </cell>
        </row>
        <row r="2192">
          <cell r="A2192">
            <v>90506525</v>
          </cell>
          <cell r="B2192" t="str">
            <v>Martin</v>
          </cell>
          <cell r="C2192" t="str">
            <v>Image Projection</v>
          </cell>
          <cell r="D2192" t="str">
            <v xml:space="preserve">EXTERIOR PROJECTION 500 MG, Wide, US </v>
          </cell>
          <cell r="E2192" t="str">
            <v>EXT-PROJ</v>
          </cell>
          <cell r="G2192" t="str">
            <v xml:space="preserve">EOL pre-notice - not recommend to specify for 2025 projects </v>
          </cell>
          <cell r="H2192" t="str">
            <v xml:space="preserve">EXTERIOR PROJECTION 500 MG, Wide, US </v>
          </cell>
          <cell r="I2192" t="str">
            <v xml:space="preserve">EXTERIOR PROJECTION 500 MG, Wide, US </v>
          </cell>
          <cell r="J2192">
            <v>6975</v>
          </cell>
          <cell r="K2192">
            <v>6975</v>
          </cell>
          <cell r="L2192">
            <v>3836.2500000000005</v>
          </cell>
          <cell r="P2192">
            <v>5706681235285</v>
          </cell>
          <cell r="V2192" t="str">
            <v>CN</v>
          </cell>
          <cell r="W2192" t="str">
            <v>Non Compliant</v>
          </cell>
          <cell r="X2192" t="str">
            <v>http://www.martin.com/en-us/product-details/exterior-projection-500-mg</v>
          </cell>
          <cell r="Y2192">
            <v>417</v>
          </cell>
        </row>
        <row r="2193">
          <cell r="A2193">
            <v>90506530</v>
          </cell>
          <cell r="B2193" t="str">
            <v>Martin</v>
          </cell>
          <cell r="C2193" t="str">
            <v>Image Projection</v>
          </cell>
          <cell r="D2193" t="str">
            <v xml:space="preserve">EXTERIOR PROJECTION 500 MG, Very Wide, U  </v>
          </cell>
          <cell r="E2193" t="str">
            <v>EXT-PROJ</v>
          </cell>
          <cell r="G2193" t="str">
            <v xml:space="preserve">EOL pre-notice - not recommend to specify for 2025 projects </v>
          </cell>
          <cell r="H2193" t="str">
            <v xml:space="preserve">EXTERIOR PROJECTION 500 MG, Very Wide, U  </v>
          </cell>
          <cell r="I2193" t="str">
            <v xml:space="preserve">EXTERIOR PROJECTION 500 MG, Very Wide, U  </v>
          </cell>
          <cell r="J2193">
            <v>6974</v>
          </cell>
          <cell r="K2193">
            <v>6974</v>
          </cell>
          <cell r="L2193">
            <v>3835.7000000000003</v>
          </cell>
          <cell r="P2193">
            <v>5706681235964</v>
          </cell>
          <cell r="V2193" t="str">
            <v>CN</v>
          </cell>
          <cell r="W2193" t="str">
            <v>Non Compliant</v>
          </cell>
          <cell r="X2193" t="str">
            <v>http://www.martin.com/en-us/product-details/exterior-projection-500-mg</v>
          </cell>
          <cell r="Y2193">
            <v>418</v>
          </cell>
        </row>
        <row r="2194">
          <cell r="A2194" t="str">
            <v>Exterior Projection 500 Accessories</v>
          </cell>
          <cell r="B2194" t="str">
            <v>Martin</v>
          </cell>
          <cell r="Y2194">
            <v>419</v>
          </cell>
        </row>
        <row r="2195">
          <cell r="A2195">
            <v>91611767</v>
          </cell>
          <cell r="B2195" t="str">
            <v>Martin</v>
          </cell>
          <cell r="C2195" t="str">
            <v>Image Projection</v>
          </cell>
          <cell r="D2195" t="str">
            <v xml:space="preserve">EXTERIOR PROJECTION 500 GLARESHIELD </v>
          </cell>
          <cell r="E2195" t="str">
            <v>EXT-LIN</v>
          </cell>
          <cell r="G2195" t="str">
            <v xml:space="preserve">EOL pre-notice - not recommend to specify for 2025 projects </v>
          </cell>
          <cell r="H2195" t="str">
            <v xml:space="preserve">EXTERIOR PROJECTION 500 GLARESHIELD </v>
          </cell>
          <cell r="I2195" t="str">
            <v xml:space="preserve">EXTERIOR PROJECTION 500 GLARESHIELD </v>
          </cell>
          <cell r="J2195">
            <v>151</v>
          </cell>
          <cell r="K2195">
            <v>151</v>
          </cell>
          <cell r="L2195">
            <v>83.050000000000011</v>
          </cell>
          <cell r="V2195" t="str">
            <v>CN</v>
          </cell>
          <cell r="W2195" t="str">
            <v>Non Compliant</v>
          </cell>
          <cell r="X2195" t="str">
            <v>http://www.martin.com/en-us/product-details/exterior-projection-500-mg</v>
          </cell>
          <cell r="Y2195">
            <v>420</v>
          </cell>
        </row>
        <row r="2196">
          <cell r="A2196">
            <v>91616068</v>
          </cell>
          <cell r="B2196" t="str">
            <v>Martin</v>
          </cell>
          <cell r="C2196" t="str">
            <v>Image Projection</v>
          </cell>
          <cell r="D2196" t="str">
            <v xml:space="preserve">LINE UP GOBO, EXTERIOR PROJECTION 500 </v>
          </cell>
          <cell r="E2196" t="str">
            <v>MAR--ACC</v>
          </cell>
          <cell r="G2196" t="str">
            <v xml:space="preserve">EOL pre-notice - not recommend to specify for 2025 projects </v>
          </cell>
          <cell r="H2196" t="str">
            <v xml:space="preserve">LINE UP GOBO, EXTERIOR PROJECTION 500 </v>
          </cell>
          <cell r="I2196" t="str">
            <v xml:space="preserve">LINE UP GOBO, EXTERIOR PROJECTION 500 </v>
          </cell>
          <cell r="J2196">
            <v>69</v>
          </cell>
          <cell r="K2196">
            <v>69</v>
          </cell>
          <cell r="L2196">
            <v>37.950000000000003</v>
          </cell>
          <cell r="V2196" t="str">
            <v>CN</v>
          </cell>
          <cell r="W2196" t="str">
            <v>Non Compliant</v>
          </cell>
          <cell r="X2196" t="str">
            <v>http://www.martin.com/en-us/product-details/exterior-projection-500-mg</v>
          </cell>
          <cell r="Y2196">
            <v>421</v>
          </cell>
        </row>
        <row r="2197">
          <cell r="A2197">
            <v>91611842</v>
          </cell>
          <cell r="B2197" t="str">
            <v>Martin</v>
          </cell>
          <cell r="D2197" t="str">
            <v>EP-500 Manual Framing Module</v>
          </cell>
          <cell r="E2197" t="str">
            <v>EXT-WASH</v>
          </cell>
          <cell r="G2197" t="str">
            <v>EOL stage – limited availability may apply</v>
          </cell>
          <cell r="H2197" t="str">
            <v>EP-500 Manual Framing Module</v>
          </cell>
          <cell r="I2197" t="str">
            <v>EP-500 Manual Framing Module</v>
          </cell>
          <cell r="J2197">
            <v>892</v>
          </cell>
          <cell r="K2197">
            <v>892</v>
          </cell>
          <cell r="L2197">
            <v>490.6</v>
          </cell>
          <cell r="V2197" t="str">
            <v>CN</v>
          </cell>
          <cell r="Y2197">
            <v>422</v>
          </cell>
        </row>
        <row r="2198">
          <cell r="A2198" t="str">
            <v>MAR-91611851</v>
          </cell>
          <cell r="B2198" t="str">
            <v>Martin</v>
          </cell>
          <cell r="D2198" t="str">
            <v>Ring for gobo – OD 30 (set of 10)</v>
          </cell>
          <cell r="E2198" t="str">
            <v>MAR--ACC</v>
          </cell>
          <cell r="G2198" t="str">
            <v xml:space="preserve">EOL pre-notice - not recommend to specify for 2025 projects </v>
          </cell>
          <cell r="H2198" t="str">
            <v>Ring for gobo – OD 30 (set of 10)</v>
          </cell>
          <cell r="I2198" t="str">
            <v>Ring for gobo – OD 30 (set of 10)</v>
          </cell>
          <cell r="J2198">
            <v>31</v>
          </cell>
          <cell r="K2198">
            <v>31</v>
          </cell>
          <cell r="L2198">
            <v>17.05</v>
          </cell>
          <cell r="V2198" t="str">
            <v>CN</v>
          </cell>
          <cell r="Y2198">
            <v>423</v>
          </cell>
        </row>
        <row r="2199">
          <cell r="A2199" t="str">
            <v>Exterior Projection 1000</v>
          </cell>
          <cell r="B2199" t="str">
            <v>Martin</v>
          </cell>
          <cell r="Y2199">
            <v>424</v>
          </cell>
        </row>
        <row r="2200">
          <cell r="A2200">
            <v>90512000</v>
          </cell>
          <cell r="B2200" t="str">
            <v>Martin</v>
          </cell>
          <cell r="C2200" t="str">
            <v>Image Projection</v>
          </cell>
          <cell r="D2200" t="str">
            <v>Exterior Projection 1000, EU std finish</v>
          </cell>
          <cell r="E2200" t="str">
            <v>EXT-WASH</v>
          </cell>
          <cell r="G2200" t="str">
            <v>EOL stage – limited availability may apply</v>
          </cell>
          <cell r="H2200" t="str">
            <v>Exterior Projection 1000, EU std finish</v>
          </cell>
          <cell r="I2200" t="str">
            <v>Exterior Projection 1000, EU std finish</v>
          </cell>
          <cell r="J2200">
            <v>22129</v>
          </cell>
          <cell r="K2200">
            <v>22129</v>
          </cell>
          <cell r="L2200">
            <v>12170.95</v>
          </cell>
          <cell r="P2200">
            <v>5706681235292</v>
          </cell>
          <cell r="V2200" t="str">
            <v>CN</v>
          </cell>
          <cell r="W2200" t="str">
            <v>Non Compliant</v>
          </cell>
          <cell r="X2200" t="str">
            <v>https://www.martin.com/en/products/exterior-projection-1000</v>
          </cell>
          <cell r="Y2200">
            <v>425</v>
          </cell>
        </row>
        <row r="2201">
          <cell r="A2201" t="str">
            <v>Exterior Projection 1000 Accessories</v>
          </cell>
          <cell r="B2201" t="str">
            <v>Martin</v>
          </cell>
          <cell r="Y2201">
            <v>426</v>
          </cell>
        </row>
        <row r="2202">
          <cell r="A2202">
            <v>91611768</v>
          </cell>
          <cell r="B2202" t="str">
            <v>Martin</v>
          </cell>
          <cell r="C2202" t="str">
            <v>Image Projection</v>
          </cell>
          <cell r="D2202" t="str">
            <v>GLARESHIELD, EP-1000, Alu</v>
          </cell>
          <cell r="E2202" t="str">
            <v>EXT-PROJ</v>
          </cell>
          <cell r="G2202" t="str">
            <v>EOL stage – very limited availability</v>
          </cell>
          <cell r="H2202" t="str">
            <v>GLARESHIELD, EP-1000, Alu</v>
          </cell>
          <cell r="I2202" t="str">
            <v>GLARESHIELD, EP-1000, Alu</v>
          </cell>
          <cell r="J2202">
            <v>255</v>
          </cell>
          <cell r="K2202">
            <v>255</v>
          </cell>
          <cell r="L2202">
            <v>140.25</v>
          </cell>
          <cell r="V2202" t="str">
            <v>CN</v>
          </cell>
          <cell r="W2202" t="str">
            <v>Non Compliant</v>
          </cell>
          <cell r="X2202" t="str">
            <v>https://www.martin.com/en/products/exterior-projection-1000</v>
          </cell>
          <cell r="Y2202">
            <v>427</v>
          </cell>
        </row>
        <row r="2203">
          <cell r="A2203">
            <v>91616075</v>
          </cell>
          <cell r="B2203" t="str">
            <v>Martin</v>
          </cell>
          <cell r="C2203" t="str">
            <v>Image Projection</v>
          </cell>
          <cell r="D2203" t="str">
            <v>Line Up Gobo Exterior Projection 1000</v>
          </cell>
          <cell r="E2203" t="str">
            <v>MAR--VDO</v>
          </cell>
          <cell r="G2203" t="str">
            <v>EOL stage – limited availability may apply</v>
          </cell>
          <cell r="H2203" t="str">
            <v>Line Up Gobo Exterior Projection 1000</v>
          </cell>
          <cell r="I2203" t="str">
            <v>Line Up Gobo Exterior Projection 1000</v>
          </cell>
          <cell r="J2203">
            <v>80</v>
          </cell>
          <cell r="K2203">
            <v>80</v>
          </cell>
          <cell r="L2203">
            <v>44</v>
          </cell>
          <cell r="V2203" t="str">
            <v>CN</v>
          </cell>
          <cell r="W2203" t="str">
            <v>Non Compliant</v>
          </cell>
          <cell r="X2203" t="str">
            <v>https://www.martin.com/en/products/exterior-projection-1000</v>
          </cell>
          <cell r="Y2203">
            <v>428</v>
          </cell>
        </row>
        <row r="2204">
          <cell r="A2204" t="str">
            <v>MAR-90590001</v>
          </cell>
          <cell r="B2204" t="str">
            <v>Martin</v>
          </cell>
          <cell r="C2204" t="str">
            <v>Exterior Wash Pro Family</v>
          </cell>
          <cell r="D2204" t="str">
            <v>Exterior Wash Pro S QUAD, EU, Grey</v>
          </cell>
          <cell r="E2204" t="str">
            <v>EXT-WASH</v>
          </cell>
          <cell r="H2204" t="str">
            <v>Exterior Wash Pro S QUAD, EU, Grey</v>
          </cell>
          <cell r="I2204" t="str">
            <v>Exterior Wash Pro S QUAD, EU, Grey</v>
          </cell>
          <cell r="J2204">
            <v>1678</v>
          </cell>
          <cell r="K2204">
            <v>1678</v>
          </cell>
          <cell r="L2204">
            <v>922.90000000000009</v>
          </cell>
          <cell r="P2204">
            <v>688705009360</v>
          </cell>
          <cell r="Q2204">
            <v>5706681009367</v>
          </cell>
          <cell r="R2204">
            <v>12.478149199999999</v>
          </cell>
          <cell r="S2204">
            <v>10.826771653543307</v>
          </cell>
          <cell r="T2204">
            <v>8.0708661417322833</v>
          </cell>
          <cell r="U2204">
            <v>8.2677165354330722</v>
          </cell>
          <cell r="V2204" t="str">
            <v>CN</v>
          </cell>
          <cell r="X2204" t="str">
            <v>https://www.martin.com/en/products/exterior-wash-pro-s-quad</v>
          </cell>
          <cell r="Y2204">
            <v>432</v>
          </cell>
        </row>
        <row r="2205">
          <cell r="A2205" t="str">
            <v>MAR-90590101</v>
          </cell>
          <cell r="B2205" t="str">
            <v>Martin</v>
          </cell>
          <cell r="C2205" t="str">
            <v>Exterior Wash Pro Family</v>
          </cell>
          <cell r="D2205" t="str">
            <v>Exterior Wash Pro S QUAD, EU, White</v>
          </cell>
          <cell r="E2205" t="str">
            <v>EXT-WASH</v>
          </cell>
          <cell r="H2205" t="str">
            <v>Exterior Wash Pro S QUAD, EU, White</v>
          </cell>
          <cell r="I2205" t="str">
            <v>Exterior Wash Pro S QUAD, EU, White</v>
          </cell>
          <cell r="J2205">
            <v>1796</v>
          </cell>
          <cell r="K2205">
            <v>1796</v>
          </cell>
          <cell r="L2205">
            <v>987.80000000000007</v>
          </cell>
          <cell r="P2205">
            <v>688705010182</v>
          </cell>
          <cell r="Q2205">
            <v>5706681010189</v>
          </cell>
          <cell r="R2205">
            <v>11.772670799999998</v>
          </cell>
          <cell r="S2205">
            <v>10.826771653543307</v>
          </cell>
          <cell r="T2205">
            <v>8.0708661417322833</v>
          </cell>
          <cell r="U2205">
            <v>8.2677165354330722</v>
          </cell>
          <cell r="V2205" t="str">
            <v>CN</v>
          </cell>
          <cell r="X2205" t="str">
            <v>https://www.martin.com/en/products/exterior-wash-pro-s-quad</v>
          </cell>
          <cell r="Y2205">
            <v>433</v>
          </cell>
        </row>
        <row r="2206">
          <cell r="A2206" t="str">
            <v>MAR-90590005</v>
          </cell>
          <cell r="B2206" t="str">
            <v>Martin</v>
          </cell>
          <cell r="C2206" t="str">
            <v>Exterior Wash Pro Family</v>
          </cell>
          <cell r="D2206" t="str">
            <v>Exterior Wash Pro S QUAD, US, Grey</v>
          </cell>
          <cell r="E2206" t="str">
            <v>EXT-WASH</v>
          </cell>
          <cell r="H2206" t="str">
            <v>Exterior Wash Pro S QUAD, US, Grey</v>
          </cell>
          <cell r="I2206" t="str">
            <v>Exterior Wash Pro S QUAD, US, Grey</v>
          </cell>
          <cell r="J2206">
            <v>1574</v>
          </cell>
          <cell r="K2206">
            <v>1574</v>
          </cell>
          <cell r="L2206">
            <v>865.7</v>
          </cell>
          <cell r="P2206">
            <v>688705009407</v>
          </cell>
          <cell r="Q2206">
            <v>5706681009404</v>
          </cell>
          <cell r="R2206">
            <v>11.772670799999998</v>
          </cell>
          <cell r="S2206">
            <v>10.826771653543307</v>
          </cell>
          <cell r="T2206">
            <v>8.0708661417322833</v>
          </cell>
          <cell r="U2206">
            <v>8.2677165354330722</v>
          </cell>
          <cell r="V2206" t="str">
            <v>CN</v>
          </cell>
          <cell r="X2206" t="str">
            <v>https://www.martin.com/en/products/exterior-wash-pro-s-quad</v>
          </cell>
          <cell r="Y2206">
            <v>434</v>
          </cell>
        </row>
        <row r="2207">
          <cell r="A2207" t="str">
            <v>MAR-90590009</v>
          </cell>
          <cell r="B2207" t="str">
            <v>Martin</v>
          </cell>
          <cell r="C2207" t="str">
            <v>Exterior Wash Pro Family</v>
          </cell>
          <cell r="D2207" t="str">
            <v>Exterior Wash Pro S CTC, EU, Grey</v>
          </cell>
          <cell r="E2207" t="str">
            <v>EXT-WASH</v>
          </cell>
          <cell r="H2207" t="str">
            <v>Exterior Wash Pro S CTC, EU, Grey</v>
          </cell>
          <cell r="I2207" t="str">
            <v>Exterior Wash Pro S CTC, EU, Grey</v>
          </cell>
          <cell r="J2207">
            <v>1534</v>
          </cell>
          <cell r="K2207">
            <v>1534</v>
          </cell>
          <cell r="L2207">
            <v>843.7</v>
          </cell>
          <cell r="P2207">
            <v>688705009445</v>
          </cell>
          <cell r="Q2207">
            <v>5706681009442</v>
          </cell>
          <cell r="R2207">
            <v>11.9931328</v>
          </cell>
          <cell r="S2207">
            <v>10.826771653543307</v>
          </cell>
          <cell r="T2207">
            <v>8.0708661417322833</v>
          </cell>
          <cell r="U2207">
            <v>8.2677165354330722</v>
          </cell>
          <cell r="V2207" t="str">
            <v>CN</v>
          </cell>
          <cell r="X2207" t="str">
            <v>https://www.martin.com/en/products/exterior-wash-pro-s-ctc</v>
          </cell>
          <cell r="Y2207">
            <v>436</v>
          </cell>
        </row>
        <row r="2208">
          <cell r="A2208" t="str">
            <v>MAR-90590013</v>
          </cell>
          <cell r="B2208" t="str">
            <v>Martin</v>
          </cell>
          <cell r="C2208" t="str">
            <v>Exterior Wash Pro Family</v>
          </cell>
          <cell r="D2208" t="str">
            <v>Exterior Wash Pro S CTC, US, Grey</v>
          </cell>
          <cell r="E2208" t="str">
            <v>EXT-WASH</v>
          </cell>
          <cell r="H2208" t="str">
            <v>Exterior Wash Pro S CTC, US, Grey</v>
          </cell>
          <cell r="I2208" t="str">
            <v>Exterior Wash Pro S CTC, US, Grey</v>
          </cell>
          <cell r="J2208">
            <v>1446</v>
          </cell>
          <cell r="K2208">
            <v>1446</v>
          </cell>
          <cell r="L2208">
            <v>795.30000000000007</v>
          </cell>
          <cell r="P2208">
            <v>688705009476</v>
          </cell>
          <cell r="Q2208">
            <v>5706681009473</v>
          </cell>
          <cell r="R2208">
            <v>11.9931328</v>
          </cell>
          <cell r="S2208">
            <v>10.826771653543307</v>
          </cell>
          <cell r="T2208">
            <v>8.0708661417322833</v>
          </cell>
          <cell r="U2208">
            <v>8.2677165354330722</v>
          </cell>
          <cell r="V2208" t="str">
            <v>CN</v>
          </cell>
          <cell r="X2208" t="str">
            <v>https://www.martin.com/en/products/exterior-wash-pro-s-ctc</v>
          </cell>
          <cell r="Y2208">
            <v>437</v>
          </cell>
        </row>
        <row r="2209">
          <cell r="A2209" t="str">
            <v>MAR-90590026</v>
          </cell>
          <cell r="B2209" t="str">
            <v>Martin</v>
          </cell>
          <cell r="C2209" t="str">
            <v>Exterior Wash Pro Family</v>
          </cell>
          <cell r="D2209" t="str">
            <v>Micro Lens Pro S - Narrow</v>
          </cell>
          <cell r="E2209" t="str">
            <v>EXT-WASH</v>
          </cell>
          <cell r="H2209" t="str">
            <v>Micro Lens Pro S - Narrow</v>
          </cell>
          <cell r="I2209" t="str">
            <v>Micro Lens Pro S - Narrow</v>
          </cell>
          <cell r="J2209">
            <v>34</v>
          </cell>
          <cell r="K2209">
            <v>34</v>
          </cell>
          <cell r="L2209">
            <v>18.700000000000003</v>
          </cell>
          <cell r="P2209">
            <v>688705009643</v>
          </cell>
          <cell r="Q2209">
            <v>5706681009640</v>
          </cell>
          <cell r="R2209">
            <v>13.271812399999998</v>
          </cell>
          <cell r="S2209">
            <v>12.992125984251969</v>
          </cell>
          <cell r="T2209">
            <v>11.023622047244094</v>
          </cell>
          <cell r="U2209">
            <v>11.614173228346457</v>
          </cell>
          <cell r="V2209" t="str">
            <v>CN</v>
          </cell>
          <cell r="X2209" t="str">
            <v>https://www.martin.com/en/product_families/exterior-wash</v>
          </cell>
          <cell r="Y2209">
            <v>439</v>
          </cell>
        </row>
        <row r="2210">
          <cell r="A2210" t="str">
            <v>MAR-90590027</v>
          </cell>
          <cell r="B2210" t="str">
            <v>Martin</v>
          </cell>
          <cell r="C2210" t="str">
            <v>Exterior Wash Pro Family</v>
          </cell>
          <cell r="D2210" t="str">
            <v>Micro Lens Pro S - Medium</v>
          </cell>
          <cell r="E2210" t="str">
            <v>EXT-WASH</v>
          </cell>
          <cell r="H2210" t="str">
            <v>Micro Lens Pro S - Medium</v>
          </cell>
          <cell r="I2210" t="str">
            <v>Micro Lens Pro S - Medium</v>
          </cell>
          <cell r="J2210">
            <v>37</v>
          </cell>
          <cell r="K2210">
            <v>37</v>
          </cell>
          <cell r="L2210">
            <v>20.350000000000001</v>
          </cell>
          <cell r="P2210">
            <v>688705009636</v>
          </cell>
          <cell r="Q2210">
            <v>5706681009633</v>
          </cell>
          <cell r="R2210">
            <v>13.271812399999998</v>
          </cell>
          <cell r="S2210">
            <v>12.992125984251969</v>
          </cell>
          <cell r="T2210">
            <v>11.023622047244094</v>
          </cell>
          <cell r="U2210">
            <v>11.614173228346457</v>
          </cell>
          <cell r="V2210" t="str">
            <v>CN</v>
          </cell>
          <cell r="X2210" t="str">
            <v>https://www.martin.com/en/product_families/exterior-wash</v>
          </cell>
          <cell r="Y2210">
            <v>440</v>
          </cell>
        </row>
        <row r="2211">
          <cell r="A2211" t="str">
            <v>MAR-90590028</v>
          </cell>
          <cell r="B2211" t="str">
            <v>Martin</v>
          </cell>
          <cell r="C2211" t="str">
            <v>Exterior Wash Pro Family</v>
          </cell>
          <cell r="D2211" t="str">
            <v>Micro Lens Pro S - Wide</v>
          </cell>
          <cell r="E2211" t="str">
            <v>EXT-WASH</v>
          </cell>
          <cell r="H2211" t="str">
            <v>Micro Lens Pro S - Wide</v>
          </cell>
          <cell r="I2211" t="str">
            <v>Micro Lens Pro S - Wide</v>
          </cell>
          <cell r="J2211">
            <v>34</v>
          </cell>
          <cell r="K2211">
            <v>34</v>
          </cell>
          <cell r="L2211">
            <v>18.700000000000003</v>
          </cell>
          <cell r="P2211">
            <v>688705009629</v>
          </cell>
          <cell r="Q2211">
            <v>5706681009626</v>
          </cell>
          <cell r="R2211">
            <v>13.271812399999998</v>
          </cell>
          <cell r="S2211">
            <v>12.992125984251969</v>
          </cell>
          <cell r="T2211">
            <v>11.023622047244094</v>
          </cell>
          <cell r="U2211">
            <v>11.614173228346457</v>
          </cell>
          <cell r="V2211" t="str">
            <v>CN</v>
          </cell>
          <cell r="X2211" t="str">
            <v>https://www.martin.com/en/product_families/exterior-wash</v>
          </cell>
          <cell r="Y2211">
            <v>441</v>
          </cell>
        </row>
        <row r="2212">
          <cell r="A2212" t="str">
            <v>MAR-90590029</v>
          </cell>
          <cell r="B2212" t="str">
            <v>Martin</v>
          </cell>
          <cell r="C2212" t="str">
            <v>Exterior Wash Pro Family</v>
          </cell>
          <cell r="D2212" t="str">
            <v>Micro Lens Pro S - Very Wide</v>
          </cell>
          <cell r="E2212" t="str">
            <v>EXT-WASH</v>
          </cell>
          <cell r="H2212" t="str">
            <v>Micro Lens Pro S - Very Wide</v>
          </cell>
          <cell r="I2212" t="str">
            <v>Micro Lens Pro S - Very Wide</v>
          </cell>
          <cell r="J2212">
            <v>34</v>
          </cell>
          <cell r="K2212">
            <v>34</v>
          </cell>
          <cell r="L2212">
            <v>18.700000000000003</v>
          </cell>
          <cell r="P2212">
            <v>688705009612</v>
          </cell>
          <cell r="Q2212">
            <v>5706681009619</v>
          </cell>
          <cell r="R2212">
            <v>13.271812399999998</v>
          </cell>
          <cell r="S2212">
            <v>12.992125984251969</v>
          </cell>
          <cell r="T2212">
            <v>11.023622047244094</v>
          </cell>
          <cell r="U2212">
            <v>11.614173228346457</v>
          </cell>
          <cell r="V2212" t="str">
            <v>CN</v>
          </cell>
          <cell r="X2212" t="str">
            <v>https://www.martin.com/en/product_families/exterior-wash</v>
          </cell>
          <cell r="Y2212">
            <v>442</v>
          </cell>
        </row>
        <row r="2213">
          <cell r="A2213" t="str">
            <v>MAR-90590030</v>
          </cell>
          <cell r="B2213" t="str">
            <v>Martin</v>
          </cell>
          <cell r="C2213" t="str">
            <v>Exterior Wash Pro Family</v>
          </cell>
          <cell r="D2213" t="str">
            <v>Micro Lens Pro S - Asymmetric</v>
          </cell>
          <cell r="E2213" t="str">
            <v>EXT-WASH</v>
          </cell>
          <cell r="H2213" t="str">
            <v>Micro Lens Pro S - Asymmetric</v>
          </cell>
          <cell r="I2213" t="str">
            <v>Micro Lens Pro S - Asymmetric</v>
          </cell>
          <cell r="J2213">
            <v>34</v>
          </cell>
          <cell r="K2213">
            <v>34</v>
          </cell>
          <cell r="L2213">
            <v>18.700000000000003</v>
          </cell>
          <cell r="P2213">
            <v>688705009605</v>
          </cell>
          <cell r="Q2213">
            <v>5706681009602</v>
          </cell>
          <cell r="R2213">
            <v>13.271812399999998</v>
          </cell>
          <cell r="S2213">
            <v>12.992125984251969</v>
          </cell>
          <cell r="T2213">
            <v>11.023622047244094</v>
          </cell>
          <cell r="U2213">
            <v>11.614173228346457</v>
          </cell>
          <cell r="V2213" t="str">
            <v>CN</v>
          </cell>
          <cell r="X2213" t="str">
            <v>https://www.martin.com/en/product_families/exterior-wash</v>
          </cell>
          <cell r="Y2213">
            <v>443</v>
          </cell>
        </row>
        <row r="2214">
          <cell r="A2214" t="str">
            <v>MAR-90590017</v>
          </cell>
          <cell r="B2214" t="str">
            <v>Martin</v>
          </cell>
          <cell r="C2214" t="str">
            <v>Exterior Wash Pro Family</v>
          </cell>
          <cell r="D2214" t="str">
            <v>Baffle Snoot Pro S QUAD</v>
          </cell>
          <cell r="E2214" t="str">
            <v>EXT-WASH</v>
          </cell>
          <cell r="H2214" t="str">
            <v>Baffle Snoot Pro S QUAD</v>
          </cell>
          <cell r="I2214" t="str">
            <v>Baffle Snoot Pro S QUAD</v>
          </cell>
          <cell r="J2214">
            <v>51</v>
          </cell>
          <cell r="K2214">
            <v>51</v>
          </cell>
          <cell r="L2214">
            <v>28.05</v>
          </cell>
          <cell r="P2214">
            <v>688705009735</v>
          </cell>
          <cell r="Q2214">
            <v>5706681009732</v>
          </cell>
          <cell r="R2214">
            <v>5.7981505999999996</v>
          </cell>
          <cell r="S2214">
            <v>14.566929133858268</v>
          </cell>
          <cell r="T2214">
            <v>13.779527559055119</v>
          </cell>
          <cell r="U2214">
            <v>7.2834645669291342</v>
          </cell>
          <cell r="V2214" t="str">
            <v>CN</v>
          </cell>
          <cell r="X2214" t="str">
            <v>https://www.martin.com/en/products/exterior-wash-pro-s-quad</v>
          </cell>
          <cell r="Y2214">
            <v>444</v>
          </cell>
        </row>
        <row r="2215">
          <cell r="A2215" t="str">
            <v>MAR-90590021</v>
          </cell>
          <cell r="B2215" t="str">
            <v>Martin</v>
          </cell>
          <cell r="C2215" t="str">
            <v>Exterior Wash Pro Family</v>
          </cell>
          <cell r="D2215" t="str">
            <v>Baffle Snoot Pro S CTC</v>
          </cell>
          <cell r="E2215" t="str">
            <v>EXT-WASH</v>
          </cell>
          <cell r="H2215" t="str">
            <v>Baffle Snoot Pro S CTC</v>
          </cell>
          <cell r="I2215" t="str">
            <v>Baffle Snoot Pro S CTC</v>
          </cell>
          <cell r="J2215">
            <v>52</v>
          </cell>
          <cell r="K2215">
            <v>52</v>
          </cell>
          <cell r="L2215">
            <v>28.6</v>
          </cell>
          <cell r="P2215">
            <v>688705009698</v>
          </cell>
          <cell r="Q2215">
            <v>5706681009695</v>
          </cell>
          <cell r="R2215">
            <v>6.2611207999999987</v>
          </cell>
          <cell r="S2215">
            <v>14.566929133858268</v>
          </cell>
          <cell r="T2215">
            <v>13.779527559055119</v>
          </cell>
          <cell r="U2215">
            <v>7.2834645669291342</v>
          </cell>
          <cell r="V2215" t="str">
            <v>CN</v>
          </cell>
          <cell r="X2215" t="str">
            <v>https://www.martin.com/en/products/exterior-wash-pro-s-ctc</v>
          </cell>
          <cell r="Y2215">
            <v>445</v>
          </cell>
        </row>
        <row r="2216">
          <cell r="A2216" t="str">
            <v>MAR-90590002</v>
          </cell>
          <cell r="B2216" t="str">
            <v>Martin</v>
          </cell>
          <cell r="C2216" t="str">
            <v>Exterior Wash Pro Family</v>
          </cell>
          <cell r="D2216" t="str">
            <v>Exterior Wash Pro M QUAD, EU, Grey</v>
          </cell>
          <cell r="E2216" t="str">
            <v>EXT-WASH</v>
          </cell>
          <cell r="H2216" t="str">
            <v>Exterior Wash Pro M QUAD, EU, Grey</v>
          </cell>
          <cell r="I2216" t="str">
            <v>Exterior Wash Pro M QUAD, EU, Grey</v>
          </cell>
          <cell r="J2216">
            <v>2913</v>
          </cell>
          <cell r="K2216">
            <v>2913</v>
          </cell>
          <cell r="L2216">
            <v>1602.15</v>
          </cell>
          <cell r="P2216">
            <v>688705009377</v>
          </cell>
          <cell r="Q2216">
            <v>5706681009374</v>
          </cell>
          <cell r="R2216">
            <v>18.077883999999997</v>
          </cell>
          <cell r="S2216">
            <v>13.188976377952757</v>
          </cell>
          <cell r="T2216">
            <v>10.039370078740157</v>
          </cell>
          <cell r="U2216">
            <v>8.6614173228346463</v>
          </cell>
          <cell r="V2216" t="str">
            <v>CN</v>
          </cell>
          <cell r="X2216" t="str">
            <v>https://www.martin.com/en/products/exterior-wash-pro-m-quad</v>
          </cell>
          <cell r="Y2216">
            <v>447</v>
          </cell>
        </row>
        <row r="2217">
          <cell r="A2217" t="str">
            <v>MAR-90590102</v>
          </cell>
          <cell r="B2217" t="str">
            <v>Martin</v>
          </cell>
          <cell r="C2217" t="str">
            <v>Exterior Wash Pro Family</v>
          </cell>
          <cell r="D2217" t="str">
            <v>Exterior Wash Pro M QUAD, EU, White</v>
          </cell>
          <cell r="E2217" t="str">
            <v>EXT-WASH</v>
          </cell>
          <cell r="H2217" t="str">
            <v>Exterior Wash Pro M QUAD, EU, White</v>
          </cell>
          <cell r="I2217" t="str">
            <v>Exterior Wash Pro M QUAD, EU, White</v>
          </cell>
          <cell r="J2217">
            <v>3037</v>
          </cell>
          <cell r="K2217">
            <v>3037</v>
          </cell>
          <cell r="L2217">
            <v>1670.3500000000001</v>
          </cell>
          <cell r="P2217">
            <v>688705010175</v>
          </cell>
          <cell r="Q2217">
            <v>5706681010172</v>
          </cell>
          <cell r="R2217">
            <v>18.077883999999997</v>
          </cell>
          <cell r="S2217">
            <v>13.188976377952757</v>
          </cell>
          <cell r="T2217">
            <v>10.039370078740157</v>
          </cell>
          <cell r="U2217">
            <v>8.6614173228346463</v>
          </cell>
          <cell r="V2217" t="str">
            <v>CN</v>
          </cell>
          <cell r="X2217" t="str">
            <v>https://www.martin.com/en/products/exterior-wash-pro-m-quad</v>
          </cell>
          <cell r="Y2217">
            <v>448</v>
          </cell>
        </row>
        <row r="2218">
          <cell r="A2218" t="str">
            <v>MAR-90590006</v>
          </cell>
          <cell r="B2218" t="str">
            <v>Martin</v>
          </cell>
          <cell r="C2218" t="str">
            <v>Exterior Wash Pro Family</v>
          </cell>
          <cell r="D2218" t="str">
            <v>Exterior Wash Pro M QUAD, US, alu</v>
          </cell>
          <cell r="E2218" t="str">
            <v>EXT-WASH</v>
          </cell>
          <cell r="H2218" t="str">
            <v>Exterior Wash Pro M QUAD, US, alu</v>
          </cell>
          <cell r="I2218" t="str">
            <v>Exterior Wash Pro M QUAD, US, alu</v>
          </cell>
          <cell r="J2218">
            <v>2600</v>
          </cell>
          <cell r="K2218">
            <v>2600</v>
          </cell>
          <cell r="L2218">
            <v>1430.0000000000002</v>
          </cell>
          <cell r="P2218">
            <v>688705010649</v>
          </cell>
          <cell r="Q2218">
            <v>5706681010646</v>
          </cell>
          <cell r="R2218">
            <v>18.077883999999997</v>
          </cell>
          <cell r="S2218">
            <v>13.188976377952757</v>
          </cell>
          <cell r="T2218">
            <v>10.039370078740157</v>
          </cell>
          <cell r="U2218">
            <v>8.6614173228346463</v>
          </cell>
          <cell r="V2218" t="str">
            <v>CN</v>
          </cell>
          <cell r="X2218" t="str">
            <v>https://www.martin.com/en/products/exterior-wash-pro-m-quad</v>
          </cell>
          <cell r="Y2218">
            <v>449</v>
          </cell>
        </row>
        <row r="2219">
          <cell r="A2219" t="str">
            <v>MAR-90590010</v>
          </cell>
          <cell r="B2219" t="str">
            <v>Martin</v>
          </cell>
          <cell r="C2219" t="str">
            <v>Exterior Wash Pro Family</v>
          </cell>
          <cell r="D2219" t="str">
            <v>Exterior Wash Pro M CTC, EU, Grey</v>
          </cell>
          <cell r="E2219" t="str">
            <v>EXT-WASH</v>
          </cell>
          <cell r="H2219" t="str">
            <v>Exterior Wash Pro M CTC, EU, Grey</v>
          </cell>
          <cell r="I2219" t="str">
            <v>Exterior Wash Pro M CTC, EU, Grey</v>
          </cell>
          <cell r="J2219">
            <v>2495</v>
          </cell>
          <cell r="K2219">
            <v>2495</v>
          </cell>
          <cell r="L2219">
            <v>1372.25</v>
          </cell>
          <cell r="P2219">
            <v>688705010656</v>
          </cell>
          <cell r="Q2219">
            <v>5706681010653</v>
          </cell>
          <cell r="R2219">
            <v>17.879468199999998</v>
          </cell>
          <cell r="S2219">
            <v>13.188976377952757</v>
          </cell>
          <cell r="T2219">
            <v>10.039370078740157</v>
          </cell>
          <cell r="U2219">
            <v>8.6614173228346463</v>
          </cell>
          <cell r="V2219" t="str">
            <v>CN</v>
          </cell>
          <cell r="X2219" t="str">
            <v>https://www.martin.com/en/products/exterior-wash-pro-m-ctc</v>
          </cell>
          <cell r="Y2219">
            <v>451</v>
          </cell>
        </row>
        <row r="2220">
          <cell r="A2220" t="str">
            <v>MAR-90590014</v>
          </cell>
          <cell r="B2220" t="str">
            <v>Martin</v>
          </cell>
          <cell r="C2220" t="str">
            <v>Exterior Wash Pro Family</v>
          </cell>
          <cell r="D2220" t="str">
            <v>Exterior Wash Pro M CTC, US, Grey</v>
          </cell>
          <cell r="E2220" t="str">
            <v>EXT-WASH</v>
          </cell>
          <cell r="H2220" t="str">
            <v>Exterior Wash Pro M CTC, US, Grey</v>
          </cell>
          <cell r="I2220" t="str">
            <v>Exterior Wash Pro M CTC, US, Grey</v>
          </cell>
          <cell r="J2220">
            <v>2366</v>
          </cell>
          <cell r="K2220">
            <v>2366</v>
          </cell>
          <cell r="L2220">
            <v>1301.3000000000002</v>
          </cell>
          <cell r="P2220">
            <v>688705010632</v>
          </cell>
          <cell r="Q2220">
            <v>5706681010639</v>
          </cell>
          <cell r="R2220">
            <v>17.879468199999998</v>
          </cell>
          <cell r="S2220">
            <v>13.188976377952757</v>
          </cell>
          <cell r="T2220">
            <v>10.039370078740157</v>
          </cell>
          <cell r="U2220">
            <v>8.6614173228346463</v>
          </cell>
          <cell r="V2220" t="str">
            <v>CN</v>
          </cell>
          <cell r="X2220" t="str">
            <v>https://www.martin.com/en/products/exterior-wash-pro-m-ctc</v>
          </cell>
          <cell r="Y2220">
            <v>452</v>
          </cell>
        </row>
        <row r="2221">
          <cell r="A2221" t="str">
            <v>MAR-90590031</v>
          </cell>
          <cell r="B2221" t="str">
            <v>Martin</v>
          </cell>
          <cell r="C2221" t="str">
            <v>Exterior Wash Pro Family</v>
          </cell>
          <cell r="D2221" t="str">
            <v>Micro Lens Pro M - Narrow</v>
          </cell>
          <cell r="E2221" t="str">
            <v>EXT-WASH</v>
          </cell>
          <cell r="H2221" t="str">
            <v>Micro Lens Pro M - Narrow</v>
          </cell>
          <cell r="I2221" t="str">
            <v>Micro Lens Pro M - Narrow</v>
          </cell>
          <cell r="J2221">
            <v>67</v>
          </cell>
          <cell r="K2221">
            <v>67</v>
          </cell>
          <cell r="L2221">
            <v>36.85</v>
          </cell>
          <cell r="P2221">
            <v>688705009599</v>
          </cell>
          <cell r="Q2221">
            <v>5706681009596</v>
          </cell>
          <cell r="R2221">
            <v>11.419931599999998</v>
          </cell>
          <cell r="S2221">
            <v>14.566929133858268</v>
          </cell>
          <cell r="T2221">
            <v>12.992125984251969</v>
          </cell>
          <cell r="U2221">
            <v>7.8740157480314963</v>
          </cell>
          <cell r="V2221" t="str">
            <v>CN</v>
          </cell>
          <cell r="X2221" t="str">
            <v>https://www.martin.com/en/product_families/exterior-wash</v>
          </cell>
          <cell r="Y2221">
            <v>454</v>
          </cell>
        </row>
        <row r="2222">
          <cell r="A2222" t="str">
            <v>MAR-90590032</v>
          </cell>
          <cell r="B2222" t="str">
            <v>Martin</v>
          </cell>
          <cell r="C2222" t="str">
            <v>Exterior Wash Pro Family</v>
          </cell>
          <cell r="D2222" t="str">
            <v>Micro Lens Pro M - Medium</v>
          </cell>
          <cell r="E2222" t="str">
            <v>EXT-WASH</v>
          </cell>
          <cell r="H2222" t="str">
            <v>Micro Lens Pro M - Medium</v>
          </cell>
          <cell r="I2222" t="str">
            <v>Micro Lens Pro M - Medium</v>
          </cell>
          <cell r="J2222">
            <v>67</v>
          </cell>
          <cell r="K2222">
            <v>67</v>
          </cell>
          <cell r="L2222">
            <v>36.85</v>
          </cell>
          <cell r="P2222">
            <v>688705009582</v>
          </cell>
          <cell r="Q2222">
            <v>5706681009589</v>
          </cell>
          <cell r="R2222">
            <v>11.419931599999998</v>
          </cell>
          <cell r="S2222">
            <v>14.566929133858268</v>
          </cell>
          <cell r="T2222">
            <v>12.992125984251969</v>
          </cell>
          <cell r="U2222">
            <v>7.8740157480314963</v>
          </cell>
          <cell r="V2222" t="str">
            <v>CN</v>
          </cell>
          <cell r="X2222" t="str">
            <v>https://www.martin.com/en/product_families/exterior-wash</v>
          </cell>
          <cell r="Y2222">
            <v>455</v>
          </cell>
        </row>
        <row r="2223">
          <cell r="A2223" t="str">
            <v>MAR-90590033</v>
          </cell>
          <cell r="B2223" t="str">
            <v>Martin</v>
          </cell>
          <cell r="C2223" t="str">
            <v>Exterior Wash Pro Family</v>
          </cell>
          <cell r="D2223" t="str">
            <v>Micro Lens Pro M - Wide</v>
          </cell>
          <cell r="E2223" t="str">
            <v>EXT-WASH</v>
          </cell>
          <cell r="H2223" t="str">
            <v>Micro Lens Pro M - Wide</v>
          </cell>
          <cell r="I2223" t="str">
            <v>Micro Lens Pro M - Wide</v>
          </cell>
          <cell r="J2223">
            <v>67</v>
          </cell>
          <cell r="K2223">
            <v>67</v>
          </cell>
          <cell r="L2223">
            <v>36.85</v>
          </cell>
          <cell r="P2223">
            <v>688705009575</v>
          </cell>
          <cell r="Q2223">
            <v>5706681009572</v>
          </cell>
          <cell r="R2223">
            <v>11.419931599999998</v>
          </cell>
          <cell r="S2223">
            <v>14.566929133858268</v>
          </cell>
          <cell r="T2223">
            <v>12.992125984251969</v>
          </cell>
          <cell r="U2223">
            <v>7.8740157480314963</v>
          </cell>
          <cell r="V2223" t="str">
            <v>CN</v>
          </cell>
          <cell r="X2223" t="str">
            <v>https://www.martin.com/en/product_families/exterior-wash</v>
          </cell>
          <cell r="Y2223">
            <v>456</v>
          </cell>
        </row>
        <row r="2224">
          <cell r="A2224" t="str">
            <v>MAR-90590034</v>
          </cell>
          <cell r="B2224" t="str">
            <v>Martin</v>
          </cell>
          <cell r="C2224" t="str">
            <v>Exterior Wash Pro Family</v>
          </cell>
          <cell r="D2224" t="str">
            <v>Micro Lens Pro M - Very Wide</v>
          </cell>
          <cell r="E2224" t="str">
            <v>EXT-WASH</v>
          </cell>
          <cell r="H2224" t="str">
            <v>Micro Lens Pro M - Very Wide</v>
          </cell>
          <cell r="I2224" t="str">
            <v>Micro Lens Pro M - Very Wide</v>
          </cell>
          <cell r="J2224">
            <v>67</v>
          </cell>
          <cell r="K2224">
            <v>67</v>
          </cell>
          <cell r="L2224">
            <v>36.85</v>
          </cell>
          <cell r="P2224">
            <v>688705009568</v>
          </cell>
          <cell r="Q2224">
            <v>5706681009565</v>
          </cell>
          <cell r="R2224">
            <v>11.419931599999998</v>
          </cell>
          <cell r="S2224">
            <v>14.566929133858268</v>
          </cell>
          <cell r="T2224">
            <v>12.992125984251969</v>
          </cell>
          <cell r="U2224">
            <v>7.8740157480314963</v>
          </cell>
          <cell r="V2224" t="str">
            <v>CN</v>
          </cell>
          <cell r="X2224" t="str">
            <v>https://www.martin.com/en/product_families/exterior-wash</v>
          </cell>
          <cell r="Y2224">
            <v>457</v>
          </cell>
        </row>
        <row r="2225">
          <cell r="A2225" t="str">
            <v>MAR-90590035</v>
          </cell>
          <cell r="B2225" t="str">
            <v>Martin</v>
          </cell>
          <cell r="C2225" t="str">
            <v>Exterior Wash Pro Family</v>
          </cell>
          <cell r="D2225" t="str">
            <v>Micro Lens Pro M - Asymmetric</v>
          </cell>
          <cell r="E2225" t="str">
            <v>EXT-WASH</v>
          </cell>
          <cell r="H2225" t="str">
            <v>Micro Lens Pro M - Asymmetric</v>
          </cell>
          <cell r="I2225" t="str">
            <v>Micro Lens Pro M - Asymmetric</v>
          </cell>
          <cell r="J2225">
            <v>67</v>
          </cell>
          <cell r="K2225">
            <v>67</v>
          </cell>
          <cell r="L2225">
            <v>36.85</v>
          </cell>
          <cell r="P2225">
            <v>688705009551</v>
          </cell>
          <cell r="Q2225">
            <v>5706681009558</v>
          </cell>
          <cell r="R2225">
            <v>11.419931599999998</v>
          </cell>
          <cell r="S2225">
            <v>14.566929133858268</v>
          </cell>
          <cell r="T2225">
            <v>12.992125984251969</v>
          </cell>
          <cell r="U2225">
            <v>7.8740157480314963</v>
          </cell>
          <cell r="V2225" t="str">
            <v>CN</v>
          </cell>
          <cell r="X2225" t="str">
            <v>https://www.martin.com/en/product_families/exterior-wash</v>
          </cell>
          <cell r="Y2225">
            <v>458</v>
          </cell>
        </row>
        <row r="2226">
          <cell r="A2226" t="str">
            <v>MAR-90590018</v>
          </cell>
          <cell r="B2226" t="str">
            <v>Martin</v>
          </cell>
          <cell r="C2226" t="str">
            <v>Exterior Wash Pro Family</v>
          </cell>
          <cell r="D2226" t="str">
            <v>Baffle snoot Pro M QUAD</v>
          </cell>
          <cell r="E2226" t="str">
            <v>EXT-WASH</v>
          </cell>
          <cell r="H2226" t="str">
            <v>Baffle snoot Pro M QUAD</v>
          </cell>
          <cell r="I2226" t="str">
            <v>Baffle snoot Pro M QUAD</v>
          </cell>
          <cell r="J2226">
            <v>62</v>
          </cell>
          <cell r="K2226">
            <v>62</v>
          </cell>
          <cell r="L2226">
            <v>34.1</v>
          </cell>
          <cell r="P2226">
            <v>688705009728</v>
          </cell>
          <cell r="Q2226">
            <v>5706681009725</v>
          </cell>
          <cell r="R2226">
            <v>8.0689092000000002</v>
          </cell>
          <cell r="S2226">
            <v>18.110236220472441</v>
          </cell>
          <cell r="T2226">
            <v>13.779527559055119</v>
          </cell>
          <cell r="U2226">
            <v>9.0551181102362204</v>
          </cell>
          <cell r="V2226" t="str">
            <v>CN</v>
          </cell>
          <cell r="X2226" t="str">
            <v>https://www.martin.com/en/products/exterior-wash-pro-m-quad</v>
          </cell>
          <cell r="Y2226">
            <v>459</v>
          </cell>
        </row>
        <row r="2227">
          <cell r="A2227" t="str">
            <v>MAR-90590022</v>
          </cell>
          <cell r="B2227" t="str">
            <v>Martin</v>
          </cell>
          <cell r="C2227" t="str">
            <v>Exterior Wash Pro Family</v>
          </cell>
          <cell r="D2227" t="str">
            <v>Baffle snoot Pro M CTC</v>
          </cell>
          <cell r="E2227" t="str">
            <v>EXT-WASH</v>
          </cell>
          <cell r="H2227" t="str">
            <v>Baffle snoot Pro M CTC</v>
          </cell>
          <cell r="I2227" t="str">
            <v>Baffle snoot Pro M CTC</v>
          </cell>
          <cell r="J2227">
            <v>63</v>
          </cell>
          <cell r="K2227">
            <v>63</v>
          </cell>
          <cell r="L2227">
            <v>34.650000000000006</v>
          </cell>
          <cell r="P2227">
            <v>688705009681</v>
          </cell>
          <cell r="Q2227">
            <v>5706681009688</v>
          </cell>
          <cell r="R2227">
            <v>8.5759717999999996</v>
          </cell>
          <cell r="S2227">
            <v>18.110236220472441</v>
          </cell>
          <cell r="T2227">
            <v>13.779527559055119</v>
          </cell>
          <cell r="U2227">
            <v>9.0551181102362204</v>
          </cell>
          <cell r="V2227" t="str">
            <v>CN</v>
          </cell>
          <cell r="X2227" t="str">
            <v>https://www.martin.com/en/products/exterior-wash-pro-m-ctc</v>
          </cell>
          <cell r="Y2227">
            <v>460</v>
          </cell>
        </row>
        <row r="2228">
          <cell r="A2228" t="str">
            <v>MAR-90590003</v>
          </cell>
          <cell r="B2228" t="str">
            <v>Martin</v>
          </cell>
          <cell r="C2228" t="str">
            <v>Exterior Wash Pro Family</v>
          </cell>
          <cell r="D2228" t="str">
            <v>Exterior Wash Pro L QUAD, EU, Grey</v>
          </cell>
          <cell r="E2228" t="str">
            <v>EXT-WASH</v>
          </cell>
          <cell r="H2228" t="str">
            <v>Exterior Wash Pro L QUAD, EU, Grey</v>
          </cell>
          <cell r="I2228" t="str">
            <v>Exterior Wash Pro L QUAD, EU, Grey</v>
          </cell>
          <cell r="J2228">
            <v>4440</v>
          </cell>
          <cell r="K2228">
            <v>4440</v>
          </cell>
          <cell r="L2228">
            <v>2442</v>
          </cell>
          <cell r="P2228">
            <v>688705009384</v>
          </cell>
          <cell r="Q2228">
            <v>5706681009381</v>
          </cell>
          <cell r="R2228">
            <v>31.085141999999998</v>
          </cell>
          <cell r="S2228">
            <v>16.929133858267718</v>
          </cell>
          <cell r="T2228">
            <v>13.779527559055119</v>
          </cell>
          <cell r="U2228">
            <v>10.236220472440946</v>
          </cell>
          <cell r="V2228" t="str">
            <v>CN</v>
          </cell>
          <cell r="X2228" t="str">
            <v>https://www.martin.com/en/products/exterior-wash-pro-l-quad</v>
          </cell>
          <cell r="Y2228">
            <v>462</v>
          </cell>
        </row>
        <row r="2229">
          <cell r="A2229" t="str">
            <v>MAR-90590103</v>
          </cell>
          <cell r="B2229" t="str">
            <v>Martin</v>
          </cell>
          <cell r="C2229" t="str">
            <v>Exterior Wash Pro Family</v>
          </cell>
          <cell r="D2229" t="str">
            <v>Exterior Wash Pro L QUAD, EU, White</v>
          </cell>
          <cell r="E2229" t="str">
            <v>EXT-WASH</v>
          </cell>
          <cell r="H2229" t="str">
            <v>Exterior Wash Pro L QUAD, EU, White</v>
          </cell>
          <cell r="I2229" t="str">
            <v>Exterior Wash Pro L QUAD, EU, White</v>
          </cell>
          <cell r="J2229">
            <v>4565</v>
          </cell>
          <cell r="K2229">
            <v>4565</v>
          </cell>
          <cell r="L2229">
            <v>2510.75</v>
          </cell>
          <cell r="P2229">
            <v>688705010168</v>
          </cell>
          <cell r="Q2229">
            <v>5706681010165</v>
          </cell>
          <cell r="R2229">
            <v>29.3434922</v>
          </cell>
          <cell r="S2229">
            <v>16.929133858267718</v>
          </cell>
          <cell r="T2229">
            <v>13.779527559055119</v>
          </cell>
          <cell r="U2229">
            <v>10.236220472440946</v>
          </cell>
          <cell r="V2229" t="str">
            <v>CN</v>
          </cell>
          <cell r="X2229" t="str">
            <v>https://www.martin.com/en/products/exterior-wash-pro-l-quad</v>
          </cell>
          <cell r="Y2229">
            <v>463</v>
          </cell>
        </row>
        <row r="2230">
          <cell r="A2230" t="str">
            <v>MAR-90590007</v>
          </cell>
          <cell r="B2230" t="str">
            <v>Martin</v>
          </cell>
          <cell r="C2230" t="str">
            <v>Exterior Wash Pro Family</v>
          </cell>
          <cell r="D2230" t="str">
            <v>Exterior Wash Pro L QUAD, US, Grey</v>
          </cell>
          <cell r="E2230" t="str">
            <v>EXT-WASH</v>
          </cell>
          <cell r="H2230" t="str">
            <v>Exterior Wash Pro L QUAD, US, Grey</v>
          </cell>
          <cell r="I2230" t="str">
            <v>Exterior Wash Pro L QUAD, US, Grey</v>
          </cell>
          <cell r="J2230">
            <v>3968</v>
          </cell>
          <cell r="K2230">
            <v>3968</v>
          </cell>
          <cell r="L2230">
            <v>2182.4</v>
          </cell>
          <cell r="P2230">
            <v>688705009421</v>
          </cell>
          <cell r="Q2230">
            <v>5706681009428</v>
          </cell>
          <cell r="R2230">
            <v>29.3434922</v>
          </cell>
          <cell r="S2230">
            <v>16.929133858267718</v>
          </cell>
          <cell r="T2230">
            <v>13.779527559055119</v>
          </cell>
          <cell r="U2230">
            <v>10.236220472440946</v>
          </cell>
          <cell r="V2230" t="str">
            <v>CN</v>
          </cell>
          <cell r="X2230" t="str">
            <v>https://www.martin.com/en/products/exterior-wash-pro-l-quad</v>
          </cell>
          <cell r="Y2230">
            <v>464</v>
          </cell>
        </row>
        <row r="2231">
          <cell r="A2231" t="str">
            <v>MAR-90590011</v>
          </cell>
          <cell r="B2231" t="str">
            <v>Martin</v>
          </cell>
          <cell r="C2231" t="str">
            <v>Exterior Wash Pro Family</v>
          </cell>
          <cell r="D2231" t="str">
            <v>Exterior Wash Pro L CTC, EU, Grey</v>
          </cell>
          <cell r="E2231" t="str">
            <v>EXT-WASH</v>
          </cell>
          <cell r="H2231" t="str">
            <v>Exterior Wash Pro L CTC, EU, Grey</v>
          </cell>
          <cell r="I2231" t="str">
            <v>Exterior Wash Pro L CTC, EU, Grey</v>
          </cell>
          <cell r="J2231">
            <v>3664</v>
          </cell>
          <cell r="K2231">
            <v>3664</v>
          </cell>
          <cell r="L2231">
            <v>2015.2000000000003</v>
          </cell>
          <cell r="P2231">
            <v>688705009469</v>
          </cell>
          <cell r="Q2231">
            <v>5706681009466</v>
          </cell>
          <cell r="R2231">
            <v>29.100983999999997</v>
          </cell>
          <cell r="S2231">
            <v>16.929133858267718</v>
          </cell>
          <cell r="T2231">
            <v>13.779527559055119</v>
          </cell>
          <cell r="U2231">
            <v>10.236220472440946</v>
          </cell>
          <cell r="V2231" t="str">
            <v>CN</v>
          </cell>
          <cell r="X2231" t="str">
            <v>https://www.martin.com/en/products/exterior-wash-pro-l-ctc</v>
          </cell>
          <cell r="Y2231">
            <v>466</v>
          </cell>
        </row>
        <row r="2232">
          <cell r="A2232" t="str">
            <v>MAR-90590015</v>
          </cell>
          <cell r="B2232" t="str">
            <v>Martin</v>
          </cell>
          <cell r="C2232" t="str">
            <v>Exterior Wash Pro Family</v>
          </cell>
          <cell r="D2232" t="str">
            <v>Exterior Wash Pro L CTC, US, Grey</v>
          </cell>
          <cell r="E2232" t="str">
            <v>EXT-WASH</v>
          </cell>
          <cell r="H2232" t="str">
            <v>Exterior Wash Pro L CTC, US, Grey</v>
          </cell>
          <cell r="I2232" t="str">
            <v>Exterior Wash Pro L CTC, US, Grey</v>
          </cell>
          <cell r="J2232">
            <v>3469</v>
          </cell>
          <cell r="K2232">
            <v>3469</v>
          </cell>
          <cell r="L2232">
            <v>1907.95</v>
          </cell>
          <cell r="P2232">
            <v>688705010625</v>
          </cell>
          <cell r="Q2232">
            <v>5706681010622</v>
          </cell>
          <cell r="R2232">
            <v>29.100983999999997</v>
          </cell>
          <cell r="S2232">
            <v>16.929133858267718</v>
          </cell>
          <cell r="T2232">
            <v>13.779527559055119</v>
          </cell>
          <cell r="U2232">
            <v>10.236220472440946</v>
          </cell>
          <cell r="V2232" t="str">
            <v>CN</v>
          </cell>
          <cell r="X2232" t="str">
            <v>https://www.martin.com/en/products/exterior-wash-pro-l-ctc</v>
          </cell>
          <cell r="Y2232">
            <v>467</v>
          </cell>
        </row>
        <row r="2233">
          <cell r="A2233" t="str">
            <v>MAR-90590036</v>
          </cell>
          <cell r="B2233" t="str">
            <v>Martin</v>
          </cell>
          <cell r="C2233" t="str">
            <v>Exterior Wash Pro Family</v>
          </cell>
          <cell r="D2233" t="str">
            <v>Micro Lens Pro L - Narrow</v>
          </cell>
          <cell r="E2233" t="str">
            <v>EXT-WASH</v>
          </cell>
          <cell r="H2233" t="str">
            <v>Micro Lens Pro L - Narrow</v>
          </cell>
          <cell r="I2233" t="str">
            <v>Micro Lens Pro L - Narrow</v>
          </cell>
          <cell r="J2233">
            <v>155</v>
          </cell>
          <cell r="K2233">
            <v>155</v>
          </cell>
          <cell r="L2233">
            <v>85.25</v>
          </cell>
          <cell r="P2233">
            <v>688705009544</v>
          </cell>
          <cell r="Q2233">
            <v>5706681009541</v>
          </cell>
          <cell r="R2233">
            <v>19.356563599999998</v>
          </cell>
          <cell r="S2233">
            <v>20.472440944881892</v>
          </cell>
          <cell r="T2233">
            <v>12.992125984251969</v>
          </cell>
          <cell r="U2233">
            <v>10.826771653543307</v>
          </cell>
          <cell r="V2233" t="str">
            <v>CN</v>
          </cell>
          <cell r="X2233" t="str">
            <v>https://www.martin.com/en/product_families/exterior-wash</v>
          </cell>
          <cell r="Y2233">
            <v>469</v>
          </cell>
        </row>
        <row r="2234">
          <cell r="A2234" t="str">
            <v>MAR-90590037</v>
          </cell>
          <cell r="B2234" t="str">
            <v>Martin</v>
          </cell>
          <cell r="C2234" t="str">
            <v>Exterior Wash Pro Family</v>
          </cell>
          <cell r="D2234" t="str">
            <v>Micro Lens Pro L - Medium</v>
          </cell>
          <cell r="E2234" t="str">
            <v>EXT-WASH</v>
          </cell>
          <cell r="H2234" t="str">
            <v>Micro Lens Pro L - Medium</v>
          </cell>
          <cell r="I2234" t="str">
            <v>Micro Lens Pro L - Medium</v>
          </cell>
          <cell r="J2234">
            <v>167</v>
          </cell>
          <cell r="K2234">
            <v>167</v>
          </cell>
          <cell r="L2234">
            <v>91.850000000000009</v>
          </cell>
          <cell r="P2234">
            <v>688705009537</v>
          </cell>
          <cell r="Q2234">
            <v>5706681009534</v>
          </cell>
          <cell r="R2234">
            <v>19.356563599999998</v>
          </cell>
          <cell r="S2234">
            <v>20.472440944881892</v>
          </cell>
          <cell r="T2234">
            <v>12.992125984251969</v>
          </cell>
          <cell r="U2234">
            <v>10.826771653543307</v>
          </cell>
          <cell r="V2234" t="str">
            <v>CN</v>
          </cell>
          <cell r="X2234" t="str">
            <v>https://www.martin.com/en/product_families/exterior-wash</v>
          </cell>
          <cell r="Y2234">
            <v>470</v>
          </cell>
        </row>
        <row r="2235">
          <cell r="A2235" t="str">
            <v>MAR-90590038</v>
          </cell>
          <cell r="B2235" t="str">
            <v>Martin</v>
          </cell>
          <cell r="C2235" t="str">
            <v>Exterior Wash Pro Family</v>
          </cell>
          <cell r="D2235" t="str">
            <v>Micro Lens Pro L - Wide</v>
          </cell>
          <cell r="E2235" t="str">
            <v>EXT-WASH</v>
          </cell>
          <cell r="H2235" t="str">
            <v>Micro Lens Pro L - Wide</v>
          </cell>
          <cell r="I2235" t="str">
            <v>Micro Lens Pro L - Wide</v>
          </cell>
          <cell r="J2235">
            <v>167</v>
          </cell>
          <cell r="K2235">
            <v>167</v>
          </cell>
          <cell r="L2235">
            <v>91.850000000000009</v>
          </cell>
          <cell r="P2235">
            <v>688705009520</v>
          </cell>
          <cell r="Q2235">
            <v>5706681009527</v>
          </cell>
          <cell r="R2235">
            <v>19.356563599999998</v>
          </cell>
          <cell r="S2235">
            <v>20.472440944881892</v>
          </cell>
          <cell r="T2235">
            <v>12.992125984251969</v>
          </cell>
          <cell r="U2235">
            <v>10.826771653543307</v>
          </cell>
          <cell r="V2235" t="str">
            <v>CN</v>
          </cell>
          <cell r="X2235" t="str">
            <v>https://www.martin.com/en/product_families/exterior-wash</v>
          </cell>
          <cell r="Y2235">
            <v>471</v>
          </cell>
        </row>
        <row r="2236">
          <cell r="A2236" t="str">
            <v>MAR-90590039</v>
          </cell>
          <cell r="B2236" t="str">
            <v>Martin</v>
          </cell>
          <cell r="C2236" t="str">
            <v>Exterior Wash Pro Family</v>
          </cell>
          <cell r="D2236" t="str">
            <v>Micro Lens Pro L - Very Wide</v>
          </cell>
          <cell r="E2236" t="str">
            <v>EXT-WASH</v>
          </cell>
          <cell r="H2236" t="str">
            <v>Micro Lens Pro L - Very Wide</v>
          </cell>
          <cell r="I2236" t="str">
            <v>Micro Lens Pro L - Very Wide</v>
          </cell>
          <cell r="J2236">
            <v>155</v>
          </cell>
          <cell r="K2236">
            <v>155</v>
          </cell>
          <cell r="L2236">
            <v>85.25</v>
          </cell>
          <cell r="P2236">
            <v>688705009513</v>
          </cell>
          <cell r="Q2236">
            <v>5706681009510</v>
          </cell>
          <cell r="R2236">
            <v>19.356563599999998</v>
          </cell>
          <cell r="S2236">
            <v>20.472440944881892</v>
          </cell>
          <cell r="T2236">
            <v>12.992125984251969</v>
          </cell>
          <cell r="U2236">
            <v>10.826771653543307</v>
          </cell>
          <cell r="V2236" t="str">
            <v>CN</v>
          </cell>
          <cell r="X2236" t="str">
            <v>https://www.martin.com/en/product_families/exterior-wash</v>
          </cell>
          <cell r="Y2236">
            <v>472</v>
          </cell>
        </row>
        <row r="2237">
          <cell r="A2237" t="str">
            <v>MAR-90590040</v>
          </cell>
          <cell r="B2237" t="str">
            <v>Martin</v>
          </cell>
          <cell r="C2237" t="str">
            <v>Exterior Wash Pro Family</v>
          </cell>
          <cell r="D2237" t="str">
            <v>Micro Lens Pro L - Asymmetric</v>
          </cell>
          <cell r="E2237" t="str">
            <v>EXT-WASH</v>
          </cell>
          <cell r="H2237" t="str">
            <v>Micro Lens Pro L - Asymmetric</v>
          </cell>
          <cell r="I2237" t="str">
            <v>Micro Lens Pro L - Asymmetric</v>
          </cell>
          <cell r="J2237">
            <v>155</v>
          </cell>
          <cell r="K2237">
            <v>155</v>
          </cell>
          <cell r="L2237">
            <v>85.25</v>
          </cell>
          <cell r="P2237">
            <v>688705009506</v>
          </cell>
          <cell r="Q2237">
            <v>5706681009503</v>
          </cell>
          <cell r="R2237">
            <v>19.356563599999998</v>
          </cell>
          <cell r="S2237">
            <v>20.472440944881892</v>
          </cell>
          <cell r="T2237">
            <v>12.992125984251969</v>
          </cell>
          <cell r="U2237">
            <v>10.826771653543307</v>
          </cell>
          <cell r="V2237" t="str">
            <v>CN</v>
          </cell>
          <cell r="X2237" t="str">
            <v>https://www.martin.com/en/product_families/exterior-wash</v>
          </cell>
          <cell r="Y2237">
            <v>473</v>
          </cell>
        </row>
        <row r="2238">
          <cell r="A2238" t="str">
            <v>MAR-90590019</v>
          </cell>
          <cell r="B2238" t="str">
            <v>Martin</v>
          </cell>
          <cell r="C2238" t="str">
            <v>Exterior Wash Pro Family</v>
          </cell>
          <cell r="D2238" t="str">
            <v>Baffle Snoot Pro L QUAD</v>
          </cell>
          <cell r="E2238" t="str">
            <v>EXT-WASH</v>
          </cell>
          <cell r="H2238" t="str">
            <v>Baffle Snoot Pro L QUAD</v>
          </cell>
          <cell r="I2238" t="str">
            <v>Baffle Snoot Pro L QUAD</v>
          </cell>
          <cell r="J2238">
            <v>74</v>
          </cell>
          <cell r="K2238">
            <v>74</v>
          </cell>
          <cell r="L2238">
            <v>40.700000000000003</v>
          </cell>
          <cell r="P2238">
            <v>688705009711</v>
          </cell>
          <cell r="Q2238">
            <v>5706681009718</v>
          </cell>
          <cell r="R2238">
            <v>6.4926058999999992</v>
          </cell>
          <cell r="S2238">
            <v>13.779527559055119</v>
          </cell>
          <cell r="T2238">
            <v>12.20472440944882</v>
          </cell>
          <cell r="U2238">
            <v>12.007874015748031</v>
          </cell>
          <cell r="V2238" t="str">
            <v>CN</v>
          </cell>
          <cell r="X2238" t="str">
            <v>https://www.martin.com/en/products/exterior-wash-pro-l-quad</v>
          </cell>
          <cell r="Y2238">
            <v>474</v>
          </cell>
        </row>
        <row r="2239">
          <cell r="A2239" t="str">
            <v>MAR-90590023</v>
          </cell>
          <cell r="B2239" t="str">
            <v>Martin</v>
          </cell>
          <cell r="C2239" t="str">
            <v>Exterior Wash Pro Family</v>
          </cell>
          <cell r="D2239" t="str">
            <v>Baffle Snoot Pro L CTC</v>
          </cell>
          <cell r="E2239" t="str">
            <v>EXT-WASH</v>
          </cell>
          <cell r="H2239" t="str">
            <v>Baffle Snoot Pro L CTC</v>
          </cell>
          <cell r="I2239" t="str">
            <v>Baffle Snoot Pro L CTC</v>
          </cell>
          <cell r="J2239">
            <v>75</v>
          </cell>
          <cell r="K2239">
            <v>75</v>
          </cell>
          <cell r="L2239">
            <v>41.25</v>
          </cell>
          <cell r="P2239">
            <v>688705009674</v>
          </cell>
          <cell r="Q2239">
            <v>5706681009671</v>
          </cell>
          <cell r="R2239">
            <v>7.4075231999999991</v>
          </cell>
          <cell r="S2239">
            <v>13.779527559055119</v>
          </cell>
          <cell r="T2239">
            <v>12.20472440944882</v>
          </cell>
          <cell r="U2239">
            <v>12.007874015748031</v>
          </cell>
          <cell r="V2239" t="str">
            <v>CN</v>
          </cell>
          <cell r="X2239" t="str">
            <v>https://www.martin.com/en/products/exterior-wash-pro-l-ctc</v>
          </cell>
          <cell r="Y2239">
            <v>475</v>
          </cell>
        </row>
        <row r="2240">
          <cell r="A2240" t="str">
            <v>MAR-90590004</v>
          </cell>
          <cell r="B2240" t="str">
            <v>Martin</v>
          </cell>
          <cell r="C2240" t="str">
            <v>Exterior Wash Pro Family</v>
          </cell>
          <cell r="D2240" t="str">
            <v>Exterior Wash Pro XL QUAD, EU, alu</v>
          </cell>
          <cell r="E2240" t="str">
            <v>EXT-WASH</v>
          </cell>
          <cell r="H2240" t="str">
            <v>Exterior Wash Pro XL QUAD, EU, alu</v>
          </cell>
          <cell r="I2240" t="str">
            <v>Exterior Wash Pro XL QUAD, EU, alu</v>
          </cell>
          <cell r="J2240">
            <v>5571</v>
          </cell>
          <cell r="K2240">
            <v>5571</v>
          </cell>
          <cell r="L2240">
            <v>3064.05</v>
          </cell>
          <cell r="P2240">
            <v>688705009391</v>
          </cell>
          <cell r="Q2240">
            <v>5706681009398</v>
          </cell>
          <cell r="R2240">
            <v>46.958405999999997</v>
          </cell>
          <cell r="S2240">
            <v>19.88188976377953</v>
          </cell>
          <cell r="T2240">
            <v>17.598425196850396</v>
          </cell>
          <cell r="U2240">
            <v>10.433070866141733</v>
          </cell>
          <cell r="V2240" t="str">
            <v>CN</v>
          </cell>
          <cell r="X2240" t="str">
            <v>https://www.martin.com/en/products/exterior-wash-pro-xl-quad</v>
          </cell>
          <cell r="Y2240">
            <v>477</v>
          </cell>
        </row>
        <row r="2241">
          <cell r="A2241" t="str">
            <v>MAR-90590104</v>
          </cell>
          <cell r="B2241" t="str">
            <v>Martin</v>
          </cell>
          <cell r="C2241" t="str">
            <v>Exterior Wash Pro Family</v>
          </cell>
          <cell r="D2241" t="str">
            <v>Exterior Wash Pro XL QUAD, EU, White</v>
          </cell>
          <cell r="E2241" t="str">
            <v>EXT-WASH</v>
          </cell>
          <cell r="H2241" t="str">
            <v>Exterior Wash Pro XL QUAD, EU, White</v>
          </cell>
          <cell r="I2241" t="str">
            <v>Exterior Wash Pro XL QUAD, EU, White</v>
          </cell>
          <cell r="J2241">
            <v>6369</v>
          </cell>
          <cell r="K2241">
            <v>6369</v>
          </cell>
          <cell r="L2241">
            <v>3502.9500000000003</v>
          </cell>
          <cell r="P2241">
            <v>688705010151</v>
          </cell>
          <cell r="Q2241">
            <v>5706681010158</v>
          </cell>
          <cell r="R2241">
            <v>43.827845599999996</v>
          </cell>
          <cell r="S2241">
            <v>19.88188976377953</v>
          </cell>
          <cell r="T2241">
            <v>17.598425196850396</v>
          </cell>
          <cell r="U2241">
            <v>10.433070866141733</v>
          </cell>
          <cell r="V2241" t="str">
            <v>CN</v>
          </cell>
          <cell r="X2241" t="str">
            <v>https://www.martin.com/en/products/exterior-wash-pro-xl-quad</v>
          </cell>
          <cell r="Y2241">
            <v>478</v>
          </cell>
        </row>
        <row r="2242">
          <cell r="A2242" t="str">
            <v>MAR-90590008</v>
          </cell>
          <cell r="B2242" t="str">
            <v>Martin</v>
          </cell>
          <cell r="C2242" t="str">
            <v>Exterior Wash Pro Family</v>
          </cell>
          <cell r="D2242" t="str">
            <v>Exterior Wash Pro XL QUAD, US, Grey</v>
          </cell>
          <cell r="E2242" t="str">
            <v>EXT-WASH</v>
          </cell>
          <cell r="H2242" t="str">
            <v>Exterior Wash Pro XL QUAD, US, Grey</v>
          </cell>
          <cell r="I2242" t="str">
            <v>Exterior Wash Pro XL QUAD, US, Grey</v>
          </cell>
          <cell r="J2242">
            <v>5571</v>
          </cell>
          <cell r="K2242">
            <v>5571</v>
          </cell>
          <cell r="L2242">
            <v>3064.05</v>
          </cell>
          <cell r="P2242">
            <v>688705009438</v>
          </cell>
          <cell r="Q2242">
            <v>5706681009435</v>
          </cell>
          <cell r="R2242">
            <v>43.827845599999996</v>
          </cell>
          <cell r="S2242">
            <v>19.88188976377953</v>
          </cell>
          <cell r="T2242">
            <v>17.598425196850396</v>
          </cell>
          <cell r="U2242">
            <v>10.433070866141733</v>
          </cell>
          <cell r="V2242" t="str">
            <v>CN</v>
          </cell>
          <cell r="X2242" t="str">
            <v>https://www.martin.com/en/products/exterior-wash-pro-xl-quad</v>
          </cell>
          <cell r="Y2242">
            <v>479</v>
          </cell>
        </row>
        <row r="2243">
          <cell r="A2243" t="str">
            <v>MAR-90590012</v>
          </cell>
          <cell r="B2243" t="str">
            <v>Martin</v>
          </cell>
          <cell r="C2243" t="str">
            <v>Exterior Wash Pro Family</v>
          </cell>
          <cell r="D2243" t="str">
            <v>Exterior Wash Pro XL CTC, EU, Grey</v>
          </cell>
          <cell r="E2243" t="str">
            <v>EXT-WASH</v>
          </cell>
          <cell r="H2243" t="str">
            <v>Exterior Wash Pro XL CTC, EU, Grey</v>
          </cell>
          <cell r="I2243" t="str">
            <v>Exterior Wash Pro XL CTC, EU, Grey</v>
          </cell>
          <cell r="J2243">
            <v>5112</v>
          </cell>
          <cell r="K2243">
            <v>5112</v>
          </cell>
          <cell r="L2243">
            <v>2811.6000000000004</v>
          </cell>
          <cell r="P2243">
            <v>688705009483</v>
          </cell>
          <cell r="Q2243">
            <v>5706681009480</v>
          </cell>
          <cell r="R2243">
            <v>44.004215199999997</v>
          </cell>
          <cell r="S2243">
            <v>19.88188976377953</v>
          </cell>
          <cell r="T2243">
            <v>17.598425196850396</v>
          </cell>
          <cell r="U2243">
            <v>10.433070866141733</v>
          </cell>
          <cell r="V2243" t="str">
            <v>CN</v>
          </cell>
          <cell r="X2243" t="str">
            <v>https://www.martin.com/en/products/exterior-wash-pro-xl-ctc</v>
          </cell>
          <cell r="Y2243">
            <v>481</v>
          </cell>
        </row>
        <row r="2244">
          <cell r="A2244" t="str">
            <v>MAR-90590016</v>
          </cell>
          <cell r="B2244" t="str">
            <v>Martin</v>
          </cell>
          <cell r="C2244" t="str">
            <v>Exterior Wash Pro Family</v>
          </cell>
          <cell r="D2244" t="str">
            <v>Exterior Wash Pro XL CTC, US, Grey</v>
          </cell>
          <cell r="E2244" t="str">
            <v>EXT-WASH</v>
          </cell>
          <cell r="H2244" t="str">
            <v>Exterior Wash Pro XL CTC, US, Grey</v>
          </cell>
          <cell r="I2244" t="str">
            <v>Exterior Wash Pro XL CTC, US, Grey</v>
          </cell>
          <cell r="J2244">
            <v>4829</v>
          </cell>
          <cell r="K2244">
            <v>4829</v>
          </cell>
          <cell r="L2244">
            <v>2655.9500000000003</v>
          </cell>
          <cell r="P2244">
            <v>688705009117</v>
          </cell>
          <cell r="Q2244">
            <v>5706681009114</v>
          </cell>
          <cell r="R2244">
            <v>44.004215199999997</v>
          </cell>
          <cell r="S2244">
            <v>19.88188976377953</v>
          </cell>
          <cell r="T2244">
            <v>17.598425196850396</v>
          </cell>
          <cell r="U2244">
            <v>10.433070866141733</v>
          </cell>
          <cell r="V2244" t="str">
            <v>CN</v>
          </cell>
          <cell r="X2244" t="str">
            <v>https://www.martin.com/en/products/exterior-wash-pro-xl-ctc</v>
          </cell>
          <cell r="Y2244">
            <v>482</v>
          </cell>
        </row>
        <row r="2245">
          <cell r="A2245" t="str">
            <v>MAR-90590041</v>
          </cell>
          <cell r="B2245" t="str">
            <v>Martin</v>
          </cell>
          <cell r="C2245" t="str">
            <v>Exterior Wash Pro Family</v>
          </cell>
          <cell r="D2245" t="str">
            <v>Micro Lens Pro XL - Narrow</v>
          </cell>
          <cell r="E2245" t="str">
            <v>EXT-WASH</v>
          </cell>
          <cell r="H2245" t="str">
            <v>Micro Lens Pro XL - Narrow</v>
          </cell>
          <cell r="I2245" t="str">
            <v>Micro Lens Pro XL - Narrow</v>
          </cell>
          <cell r="J2245">
            <v>260</v>
          </cell>
          <cell r="K2245">
            <v>260</v>
          </cell>
          <cell r="L2245">
            <v>143</v>
          </cell>
          <cell r="P2245">
            <v>688705009490</v>
          </cell>
          <cell r="Q2245">
            <v>5706681009497</v>
          </cell>
          <cell r="R2245">
            <v>29.255307399999996</v>
          </cell>
          <cell r="S2245">
            <v>26.377952755905515</v>
          </cell>
          <cell r="T2245">
            <v>12.992125984251969</v>
          </cell>
          <cell r="U2245">
            <v>13.779527559055119</v>
          </cell>
          <cell r="V2245" t="str">
            <v>CN</v>
          </cell>
          <cell r="X2245" t="str">
            <v>https://www.martin.com/en/product_families/exterior-wash</v>
          </cell>
          <cell r="Y2245">
            <v>484</v>
          </cell>
        </row>
        <row r="2246">
          <cell r="A2246" t="str">
            <v>MAR-90590042</v>
          </cell>
          <cell r="B2246" t="str">
            <v>Martin</v>
          </cell>
          <cell r="C2246" t="str">
            <v>Exterior Wash Pro Family</v>
          </cell>
          <cell r="D2246" t="str">
            <v>Micro Lens Pro XL - Medium</v>
          </cell>
          <cell r="E2246" t="str">
            <v>EXT-WASH</v>
          </cell>
          <cell r="H2246" t="str">
            <v>Micro Lens Pro XL - Medium</v>
          </cell>
          <cell r="I2246" t="str">
            <v>Micro Lens Pro XL - Medium</v>
          </cell>
          <cell r="J2246">
            <v>260</v>
          </cell>
          <cell r="K2246">
            <v>260</v>
          </cell>
          <cell r="L2246">
            <v>143</v>
          </cell>
          <cell r="P2246">
            <v>688705009834</v>
          </cell>
          <cell r="Q2246">
            <v>5706681009831</v>
          </cell>
          <cell r="R2246">
            <v>29.255307399999996</v>
          </cell>
          <cell r="S2246">
            <v>26.377952755905515</v>
          </cell>
          <cell r="T2246">
            <v>12.992125984251969</v>
          </cell>
          <cell r="U2246">
            <v>13.779527559055119</v>
          </cell>
          <cell r="V2246" t="str">
            <v>CN</v>
          </cell>
          <cell r="X2246" t="str">
            <v>https://www.martin.com/en/product_families/exterior-wash</v>
          </cell>
          <cell r="Y2246">
            <v>485</v>
          </cell>
        </row>
        <row r="2247">
          <cell r="A2247" t="str">
            <v>MAR-90590043</v>
          </cell>
          <cell r="B2247" t="str">
            <v>Martin</v>
          </cell>
          <cell r="C2247" t="str">
            <v>Exterior Wash Pro Family</v>
          </cell>
          <cell r="D2247" t="str">
            <v>Micro Lens Pro XL - Wide</v>
          </cell>
          <cell r="E2247" t="str">
            <v>EXT-WASH</v>
          </cell>
          <cell r="H2247" t="str">
            <v>Micro Lens Pro XL - Wide</v>
          </cell>
          <cell r="I2247" t="str">
            <v>Micro Lens Pro XL - Wide</v>
          </cell>
          <cell r="J2247">
            <v>260</v>
          </cell>
          <cell r="K2247">
            <v>260</v>
          </cell>
          <cell r="L2247">
            <v>143</v>
          </cell>
          <cell r="P2247">
            <v>688705009827</v>
          </cell>
          <cell r="Q2247">
            <v>5706681009824</v>
          </cell>
          <cell r="R2247">
            <v>29.255307399999996</v>
          </cell>
          <cell r="S2247">
            <v>26.377952755905515</v>
          </cell>
          <cell r="T2247">
            <v>12.992125984251969</v>
          </cell>
          <cell r="U2247">
            <v>13.779527559055119</v>
          </cell>
          <cell r="V2247" t="str">
            <v>CN</v>
          </cell>
          <cell r="X2247" t="str">
            <v>https://www.martin.com/en/product_families/exterior-wash</v>
          </cell>
          <cell r="Y2247">
            <v>486</v>
          </cell>
        </row>
        <row r="2248">
          <cell r="A2248" t="str">
            <v>MAR-90590044</v>
          </cell>
          <cell r="B2248" t="str">
            <v>Martin</v>
          </cell>
          <cell r="C2248" t="str">
            <v>Exterior Wash Pro Family</v>
          </cell>
          <cell r="D2248" t="str">
            <v>Micro Lens Pro XL - Very Wide</v>
          </cell>
          <cell r="E2248" t="str">
            <v>EXT-WASH</v>
          </cell>
          <cell r="H2248" t="str">
            <v>Micro Lens Pro XL - Very Wide</v>
          </cell>
          <cell r="I2248" t="str">
            <v>Micro Lens Pro XL - Very Wide</v>
          </cell>
          <cell r="J2248">
            <v>281</v>
          </cell>
          <cell r="K2248">
            <v>281</v>
          </cell>
          <cell r="L2248">
            <v>154.55000000000001</v>
          </cell>
          <cell r="P2248">
            <v>688705009810</v>
          </cell>
          <cell r="Q2248">
            <v>5706681009817</v>
          </cell>
          <cell r="R2248">
            <v>29.255307399999996</v>
          </cell>
          <cell r="S2248">
            <v>26.377952755905515</v>
          </cell>
          <cell r="T2248">
            <v>12.992125984251969</v>
          </cell>
          <cell r="U2248">
            <v>13.779527559055119</v>
          </cell>
          <cell r="V2248" t="str">
            <v>CN</v>
          </cell>
          <cell r="X2248" t="str">
            <v>https://www.martin.com/en/product_families/exterior-wash</v>
          </cell>
          <cell r="Y2248">
            <v>487</v>
          </cell>
        </row>
        <row r="2249">
          <cell r="A2249" t="str">
            <v>MAR-90590045</v>
          </cell>
          <cell r="B2249" t="str">
            <v>Martin</v>
          </cell>
          <cell r="C2249" t="str">
            <v>Exterior Wash Pro Family</v>
          </cell>
          <cell r="D2249" t="str">
            <v>Micro Lens Pro XL - Asymmetric</v>
          </cell>
          <cell r="E2249" t="str">
            <v>EXT-WASH</v>
          </cell>
          <cell r="H2249" t="str">
            <v>Micro Lens Pro XL - Asymmetric</v>
          </cell>
          <cell r="I2249" t="str">
            <v>Micro Lens Pro XL - Asymmetric</v>
          </cell>
          <cell r="J2249">
            <v>260</v>
          </cell>
          <cell r="K2249">
            <v>260</v>
          </cell>
          <cell r="L2249">
            <v>143</v>
          </cell>
          <cell r="P2249">
            <v>688705009803</v>
          </cell>
          <cell r="Q2249">
            <v>5706681009800</v>
          </cell>
          <cell r="R2249">
            <v>29.255307399999996</v>
          </cell>
          <cell r="S2249">
            <v>26.377952755905515</v>
          </cell>
          <cell r="T2249">
            <v>12.992125984251969</v>
          </cell>
          <cell r="U2249">
            <v>13.779527559055119</v>
          </cell>
          <cell r="V2249" t="str">
            <v>CN</v>
          </cell>
          <cell r="X2249" t="str">
            <v>https://www.martin.com/en/product_families/exterior-wash</v>
          </cell>
          <cell r="Y2249">
            <v>488</v>
          </cell>
        </row>
        <row r="2250">
          <cell r="A2250" t="str">
            <v>MAR-90590020</v>
          </cell>
          <cell r="B2250" t="str">
            <v>Martin</v>
          </cell>
          <cell r="C2250" t="str">
            <v>Exterior Wash Pro Family</v>
          </cell>
          <cell r="D2250" t="str">
            <v>Baffle Snoot Pro XL QUAD</v>
          </cell>
          <cell r="E2250" t="str">
            <v>EXT-WASH</v>
          </cell>
          <cell r="H2250" t="str">
            <v>Baffle Snoot Pro XL QUAD</v>
          </cell>
          <cell r="I2250" t="str">
            <v>Baffle Snoot Pro XL QUAD</v>
          </cell>
          <cell r="J2250">
            <v>85</v>
          </cell>
          <cell r="K2250">
            <v>85</v>
          </cell>
          <cell r="L2250">
            <v>46.750000000000007</v>
          </cell>
          <cell r="P2250">
            <v>688705009704</v>
          </cell>
          <cell r="Q2250">
            <v>5706681009701</v>
          </cell>
          <cell r="R2250">
            <v>7.7492392999999993</v>
          </cell>
          <cell r="S2250">
            <v>15.157480314960631</v>
          </cell>
          <cell r="T2250">
            <v>13.779527559055119</v>
          </cell>
          <cell r="U2250">
            <v>14.960629921259843</v>
          </cell>
          <cell r="V2250" t="str">
            <v>CN</v>
          </cell>
          <cell r="X2250" t="str">
            <v>https://www.martin.com/en/products/exterior-wash-pro-xl-quad</v>
          </cell>
          <cell r="Y2250">
            <v>489</v>
          </cell>
        </row>
        <row r="2251">
          <cell r="A2251" t="str">
            <v>MAR-90590024</v>
          </cell>
          <cell r="B2251" t="str">
            <v>Martin</v>
          </cell>
          <cell r="C2251" t="str">
            <v>Exterior Wash Pro Family</v>
          </cell>
          <cell r="D2251" t="str">
            <v>Baffle Snoot Pro XL CTC</v>
          </cell>
          <cell r="E2251" t="str">
            <v>EXT-WASH</v>
          </cell>
          <cell r="H2251" t="str">
            <v>Baffle Snoot Pro XL CTC</v>
          </cell>
          <cell r="I2251" t="str">
            <v>Baffle Snoot Pro XL CTC</v>
          </cell>
          <cell r="J2251">
            <v>87</v>
          </cell>
          <cell r="K2251">
            <v>87</v>
          </cell>
          <cell r="L2251">
            <v>47.85</v>
          </cell>
          <cell r="P2251">
            <v>688705009667</v>
          </cell>
          <cell r="Q2251">
            <v>5706681009664</v>
          </cell>
          <cell r="R2251">
            <v>9.0720112999999998</v>
          </cell>
          <cell r="S2251">
            <v>15.157480314960631</v>
          </cell>
          <cell r="T2251">
            <v>13.779527559055119</v>
          </cell>
          <cell r="U2251">
            <v>14.960629921259843</v>
          </cell>
          <cell r="V2251" t="str">
            <v>CN</v>
          </cell>
          <cell r="X2251" t="str">
            <v>https://www.martin.com/en/products/exterior-wash-pro-xl-ctc</v>
          </cell>
          <cell r="Y2251">
            <v>490</v>
          </cell>
        </row>
        <row r="2252">
          <cell r="A2252" t="str">
            <v>MAR-90590025</v>
          </cell>
          <cell r="B2252" t="str">
            <v>Martin</v>
          </cell>
          <cell r="C2252" t="str">
            <v>Exterior Wash Pro Family</v>
          </cell>
          <cell r="D2252" t="str">
            <v>Exterior Multitool</v>
          </cell>
          <cell r="E2252" t="str">
            <v>EXT-WASH</v>
          </cell>
          <cell r="H2252" t="str">
            <v>Exterior Multitool</v>
          </cell>
          <cell r="I2252" t="str">
            <v>Exterior Multitool</v>
          </cell>
          <cell r="J2252">
            <v>48</v>
          </cell>
          <cell r="K2252">
            <v>48</v>
          </cell>
          <cell r="L2252">
            <v>26.400000000000002</v>
          </cell>
          <cell r="P2252">
            <v>688705009650</v>
          </cell>
          <cell r="Q2252">
            <v>5706681009657</v>
          </cell>
          <cell r="R2252">
            <v>5.9127908399999995</v>
          </cell>
          <cell r="S2252">
            <v>14.763779527559056</v>
          </cell>
          <cell r="T2252">
            <v>9.0551181102362204</v>
          </cell>
          <cell r="U2252">
            <v>8.2677165354330722</v>
          </cell>
          <cell r="V2252" t="str">
            <v>CN</v>
          </cell>
          <cell r="X2252" t="str">
            <v>https://www.martin.com/en/product_families/exterior-wash</v>
          </cell>
          <cell r="Y2252">
            <v>492</v>
          </cell>
        </row>
        <row r="2253">
          <cell r="A2253" t="str">
            <v>MAR-90590050</v>
          </cell>
          <cell r="B2253" t="str">
            <v>Martin</v>
          </cell>
          <cell r="C2253" t="str">
            <v>Exterior Wash Pro Family</v>
          </cell>
          <cell r="D2253" t="str">
            <v>Attachment plate for safety wire</v>
          </cell>
          <cell r="E2253" t="str">
            <v>EXT-WASH</v>
          </cell>
          <cell r="H2253" t="str">
            <v>Attachment plate for safety wire</v>
          </cell>
          <cell r="I2253" t="str">
            <v>Attachment plate for safety wire</v>
          </cell>
          <cell r="J2253">
            <v>10</v>
          </cell>
          <cell r="K2253">
            <v>10</v>
          </cell>
          <cell r="L2253">
            <v>5.5</v>
          </cell>
          <cell r="P2253">
            <v>688705010526</v>
          </cell>
          <cell r="Q2253">
            <v>5706681010523</v>
          </cell>
          <cell r="R2253">
            <v>18.518808</v>
          </cell>
          <cell r="S2253">
            <v>16.929133858267718</v>
          </cell>
          <cell r="T2253">
            <v>14.566929133858268</v>
          </cell>
          <cell r="U2253">
            <v>7.2834645669291342</v>
          </cell>
          <cell r="V2253" t="str">
            <v>CN</v>
          </cell>
          <cell r="X2253" t="str">
            <v>https://www.martin.com/en/product_families/exterior-wash</v>
          </cell>
          <cell r="Y2253">
            <v>493</v>
          </cell>
        </row>
        <row r="2254">
          <cell r="A2254" t="str">
            <v>MAR-91700020</v>
          </cell>
          <cell r="B2254" t="str">
            <v>Martin</v>
          </cell>
          <cell r="C2254" t="str">
            <v>Exterior Wash Pro Family</v>
          </cell>
          <cell r="D2254" t="str">
            <v>Hybrid PD cable tail In/Out 0.5 m, black</v>
          </cell>
          <cell r="E2254" t="str">
            <v>MAR--ACC</v>
          </cell>
          <cell r="H2254" t="str">
            <v>Hybrid PD cable tail In/Out 0.5 m, black</v>
          </cell>
          <cell r="I2254" t="str">
            <v>Hybrid PD cable tail In/Out 0.5 m, black</v>
          </cell>
          <cell r="J2254">
            <v>152</v>
          </cell>
          <cell r="K2254">
            <v>152</v>
          </cell>
          <cell r="L2254">
            <v>83.600000000000009</v>
          </cell>
          <cell r="P2254">
            <v>688705010823</v>
          </cell>
          <cell r="Q2254">
            <v>5706681010820</v>
          </cell>
          <cell r="R2254">
            <v>0.57320119999999997</v>
          </cell>
          <cell r="S2254">
            <v>7.4803149606299213</v>
          </cell>
          <cell r="T2254">
            <v>1.5748031496062993</v>
          </cell>
          <cell r="U2254">
            <v>3.5433070866141736</v>
          </cell>
          <cell r="V2254" t="str">
            <v>CN</v>
          </cell>
          <cell r="X2254" t="str">
            <v>https://www.martin.com/en/product_families/exterior-wash</v>
          </cell>
          <cell r="Y2254">
            <v>494</v>
          </cell>
        </row>
        <row r="2255">
          <cell r="A2255" t="str">
            <v>MAR-91700022</v>
          </cell>
          <cell r="B2255" t="str">
            <v>Martin</v>
          </cell>
          <cell r="C2255" t="str">
            <v>Exterior Wash Pro Family</v>
          </cell>
          <cell r="D2255" t="str">
            <v>Hybrid PD cable tail In/Out 0.5 m, white</v>
          </cell>
          <cell r="E2255" t="str">
            <v>MAR--ACC</v>
          </cell>
          <cell r="H2255" t="str">
            <v>Hybrid PD cable tail In/Out 0.5 m, white</v>
          </cell>
          <cell r="I2255" t="str">
            <v>Hybrid PD cable tail In/Out 0.5 m, white</v>
          </cell>
          <cell r="J2255">
            <v>298</v>
          </cell>
          <cell r="K2255">
            <v>298</v>
          </cell>
          <cell r="L2255">
            <v>163.9</v>
          </cell>
          <cell r="P2255">
            <v>688705010830</v>
          </cell>
          <cell r="Q2255">
            <v>5706681010837</v>
          </cell>
          <cell r="R2255">
            <v>0.57320119999999997</v>
          </cell>
          <cell r="S2255">
            <v>7.4803149606299213</v>
          </cell>
          <cell r="T2255">
            <v>1.5748031496062993</v>
          </cell>
          <cell r="U2255">
            <v>3.5433070866141736</v>
          </cell>
          <cell r="V2255" t="str">
            <v>CN</v>
          </cell>
          <cell r="X2255" t="str">
            <v>https://www.martin.com/en/product_families/exterior-wash</v>
          </cell>
          <cell r="Y2255">
            <v>495</v>
          </cell>
        </row>
        <row r="2256">
          <cell r="A2256" t="str">
            <v>Exterior Wash Family</v>
          </cell>
          <cell r="B2256" t="str">
            <v>Martin</v>
          </cell>
          <cell r="Y2256">
            <v>497</v>
          </cell>
        </row>
        <row r="2257">
          <cell r="A2257" t="str">
            <v>Exterior Wash 100</v>
          </cell>
          <cell r="B2257" t="str">
            <v>Martin</v>
          </cell>
          <cell r="Y2257">
            <v>498</v>
          </cell>
        </row>
        <row r="2258">
          <cell r="A2258">
            <v>90510325</v>
          </cell>
          <cell r="B2258" t="str">
            <v>Martin</v>
          </cell>
          <cell r="C2258" t="str">
            <v>Architainment</v>
          </cell>
          <cell r="D2258" t="str">
            <v xml:space="preserve">EXTERIOR WASH 100,7deg,EU,ALU </v>
          </cell>
          <cell r="E2258" t="str">
            <v>EXT-WASH</v>
          </cell>
          <cell r="G2258" t="str">
            <v xml:space="preserve">EOL stage – limited availability may apply </v>
          </cell>
          <cell r="H2258" t="str">
            <v xml:space="preserve">EXTERIOR WASH 100,7deg,EU,ALU </v>
          </cell>
          <cell r="I2258" t="str">
            <v xml:space="preserve">EXTERIOR WASH 100,7deg,EU,ALU </v>
          </cell>
          <cell r="J2258">
            <v>1629</v>
          </cell>
          <cell r="K2258">
            <v>1629</v>
          </cell>
          <cell r="L2258">
            <v>895.95</v>
          </cell>
          <cell r="P2258">
            <v>5706681231126</v>
          </cell>
          <cell r="V2258" t="str">
            <v>CN</v>
          </cell>
          <cell r="W2258" t="str">
            <v>Non Compliant</v>
          </cell>
          <cell r="Y2258">
            <v>499</v>
          </cell>
        </row>
        <row r="2259">
          <cell r="A2259" t="str">
            <v>Exterior Wash 110</v>
          </cell>
          <cell r="B2259" t="str">
            <v>Martin</v>
          </cell>
          <cell r="Y2259">
            <v>500</v>
          </cell>
        </row>
        <row r="2260">
          <cell r="A2260">
            <v>90510330</v>
          </cell>
          <cell r="B2260" t="str">
            <v>Martin</v>
          </cell>
          <cell r="C2260" t="str">
            <v>Architainment</v>
          </cell>
          <cell r="D2260" t="str">
            <v xml:space="preserve">EXTERIOR WASH 110,10deg,EU,ALU </v>
          </cell>
          <cell r="E2260" t="str">
            <v>EXT-WASH</v>
          </cell>
          <cell r="G2260" t="str">
            <v>EOL stage – limited availability may apply</v>
          </cell>
          <cell r="H2260" t="str">
            <v xml:space="preserve">EXTERIOR WASH 110,10deg,EU,ALU </v>
          </cell>
          <cell r="I2260" t="str">
            <v xml:space="preserve">EXTERIOR WASH 110,10deg,EU,ALU </v>
          </cell>
          <cell r="J2260">
            <v>1482</v>
          </cell>
          <cell r="K2260">
            <v>1482</v>
          </cell>
          <cell r="L2260">
            <v>815.1</v>
          </cell>
          <cell r="P2260">
            <v>5706681231133</v>
          </cell>
          <cell r="V2260" t="str">
            <v>CN</v>
          </cell>
          <cell r="W2260" t="str">
            <v>Non Compliant</v>
          </cell>
          <cell r="Y2260">
            <v>501</v>
          </cell>
        </row>
        <row r="2261">
          <cell r="A2261" t="str">
            <v>Exterior Wash 120</v>
          </cell>
          <cell r="B2261" t="str">
            <v>Martin</v>
          </cell>
          <cell r="Y2261">
            <v>502</v>
          </cell>
        </row>
        <row r="2262">
          <cell r="A2262">
            <v>90510335</v>
          </cell>
          <cell r="B2262" t="str">
            <v>Martin</v>
          </cell>
          <cell r="C2262" t="str">
            <v>Architainment</v>
          </cell>
          <cell r="D2262" t="str">
            <v xml:space="preserve">EXTERIOR WASH 120,7deg,EU,ALU </v>
          </cell>
          <cell r="E2262" t="str">
            <v>EXT-WASH</v>
          </cell>
          <cell r="G2262" t="str">
            <v>EOL stage – limited availability may apply</v>
          </cell>
          <cell r="H2262" t="str">
            <v xml:space="preserve">EXTERIOR WASH 120,7deg,EU,ALU </v>
          </cell>
          <cell r="I2262" t="str">
            <v xml:space="preserve">EXTERIOR WASH 120,7deg,EU,ALU </v>
          </cell>
          <cell r="J2262">
            <v>1629</v>
          </cell>
          <cell r="K2262">
            <v>1629</v>
          </cell>
          <cell r="L2262">
            <v>895.95</v>
          </cell>
          <cell r="P2262">
            <v>5706681231140</v>
          </cell>
          <cell r="V2262" t="str">
            <v>CN</v>
          </cell>
          <cell r="W2262" t="str">
            <v>Non Compliant</v>
          </cell>
          <cell r="Y2262">
            <v>503</v>
          </cell>
        </row>
        <row r="2263">
          <cell r="A2263" t="str">
            <v>Exterior Wash 1xx Accessories</v>
          </cell>
          <cell r="B2263" t="str">
            <v>Martin</v>
          </cell>
          <cell r="Y2263">
            <v>504</v>
          </cell>
        </row>
        <row r="2264">
          <cell r="A2264">
            <v>91610145</v>
          </cell>
          <cell r="B2264" t="str">
            <v>Martin</v>
          </cell>
          <cell r="C2264" t="str">
            <v>Architainment</v>
          </cell>
          <cell r="D2264" t="str">
            <v xml:space="preserve">EW 100 NARROW DIF K/BEZEL </v>
          </cell>
          <cell r="E2264" t="str">
            <v>MAR--VDO</v>
          </cell>
          <cell r="G2264" t="str">
            <v>EOL stage – limited availability may apply</v>
          </cell>
          <cell r="H2264" t="str">
            <v xml:space="preserve">EW 100 NARROW DIF K/BEZEL </v>
          </cell>
          <cell r="I2264" t="str">
            <v xml:space="preserve">EW 100 NARROW DIF K/BEZEL </v>
          </cell>
          <cell r="J2264">
            <v>129</v>
          </cell>
          <cell r="K2264">
            <v>129</v>
          </cell>
          <cell r="L2264">
            <v>70.95</v>
          </cell>
          <cell r="V2264" t="str">
            <v>CN</v>
          </cell>
          <cell r="W2264" t="str">
            <v>Non Compliant</v>
          </cell>
          <cell r="Y2264">
            <v>505</v>
          </cell>
        </row>
        <row r="2265">
          <cell r="A2265">
            <v>91610148</v>
          </cell>
          <cell r="B2265" t="str">
            <v>Martin</v>
          </cell>
          <cell r="C2265" t="str">
            <v>Architainment</v>
          </cell>
          <cell r="D2265" t="str">
            <v xml:space="preserve">EW 100 VERY WID DIF KIT/BEZEL </v>
          </cell>
          <cell r="E2265" t="str">
            <v>EXT-WASH</v>
          </cell>
          <cell r="G2265" t="str">
            <v>EOL stage – limited availability may apply</v>
          </cell>
          <cell r="H2265" t="str">
            <v xml:space="preserve">EW 100 VERY WID DIF KIT/BEZEL </v>
          </cell>
          <cell r="I2265" t="str">
            <v xml:space="preserve">EW 100 VERY WID DIF KIT/BEZEL </v>
          </cell>
          <cell r="J2265">
            <v>149</v>
          </cell>
          <cell r="K2265">
            <v>149</v>
          </cell>
          <cell r="L2265">
            <v>81.95</v>
          </cell>
          <cell r="V2265" t="str">
            <v>CN</v>
          </cell>
          <cell r="W2265" t="str">
            <v>Non Compliant</v>
          </cell>
          <cell r="Y2265">
            <v>506</v>
          </cell>
        </row>
        <row r="2266">
          <cell r="A2266">
            <v>91610149</v>
          </cell>
          <cell r="B2266" t="str">
            <v>Martin</v>
          </cell>
          <cell r="C2266" t="str">
            <v>Architainment</v>
          </cell>
          <cell r="D2266" t="str">
            <v xml:space="preserve">EW 100 ASSYMETRICAL DIF KIT/BEZEL </v>
          </cell>
          <cell r="E2266" t="str">
            <v>EXT-WASH</v>
          </cell>
          <cell r="G2266" t="str">
            <v>EOL stage – limited availability may apply</v>
          </cell>
          <cell r="H2266" t="str">
            <v xml:space="preserve">EW 100 ASSYMETRICAL DIF KIT/BEZEL </v>
          </cell>
          <cell r="I2266" t="str">
            <v xml:space="preserve">EW 100 ASSYMETRICAL DIF KIT/BEZEL </v>
          </cell>
          <cell r="J2266">
            <v>129</v>
          </cell>
          <cell r="K2266">
            <v>129</v>
          </cell>
          <cell r="L2266">
            <v>70.95</v>
          </cell>
          <cell r="V2266" t="str">
            <v>CN</v>
          </cell>
          <cell r="W2266" t="str">
            <v>Non Compliant</v>
          </cell>
          <cell r="Y2266">
            <v>507</v>
          </cell>
        </row>
        <row r="2267">
          <cell r="A2267">
            <v>91611833</v>
          </cell>
          <cell r="B2267" t="str">
            <v>Martin</v>
          </cell>
          <cell r="D2267" t="str">
            <v>EXTERIOR WASH 100 BEZEL, WHITE</v>
          </cell>
          <cell r="E2267" t="str">
            <v>MAR--VDO</v>
          </cell>
          <cell r="G2267" t="str">
            <v>EOL stage – limited availability may apply</v>
          </cell>
          <cell r="H2267" t="str">
            <v>EXTERIOR WASH 100 BEZEL, WHITE</v>
          </cell>
          <cell r="I2267" t="str">
            <v>EXTERIOR WASH 100 BEZEL, WHITE</v>
          </cell>
          <cell r="J2267">
            <v>14</v>
          </cell>
          <cell r="K2267">
            <v>14</v>
          </cell>
          <cell r="L2267">
            <v>7.7000000000000011</v>
          </cell>
          <cell r="V2267" t="str">
            <v>CN</v>
          </cell>
          <cell r="Y2267">
            <v>508</v>
          </cell>
        </row>
        <row r="2268">
          <cell r="A2268">
            <v>91611740</v>
          </cell>
          <cell r="B2268" t="str">
            <v>Martin</v>
          </cell>
          <cell r="C2268" t="str">
            <v>Architainment</v>
          </cell>
          <cell r="D2268" t="str">
            <v xml:space="preserve">EXTERIOR WASH 100 SNOOT </v>
          </cell>
          <cell r="E2268" t="str">
            <v>EXT-WASH</v>
          </cell>
          <cell r="H2268" t="str">
            <v xml:space="preserve">EXTERIOR WASH 100 SNOOT </v>
          </cell>
          <cell r="I2268" t="str">
            <v xml:space="preserve">EXTERIOR WASH 100 SNOOT </v>
          </cell>
          <cell r="J2268">
            <v>64</v>
          </cell>
          <cell r="K2268">
            <v>64</v>
          </cell>
          <cell r="L2268">
            <v>35.200000000000003</v>
          </cell>
          <cell r="V2268" t="str">
            <v>CN</v>
          </cell>
          <cell r="W2268" t="str">
            <v>Non Compliant</v>
          </cell>
          <cell r="Y2268">
            <v>509</v>
          </cell>
        </row>
        <row r="2269">
          <cell r="A2269">
            <v>91611838</v>
          </cell>
          <cell r="B2269" t="str">
            <v>Martin</v>
          </cell>
          <cell r="D2269" t="str">
            <v>EXTERIOR WASH 100 SNOOT, WHITE</v>
          </cell>
          <cell r="E2269" t="str">
            <v>EXT-WASH</v>
          </cell>
          <cell r="G2269" t="str">
            <v>EOL stage – limited availability may apply</v>
          </cell>
          <cell r="H2269" t="str">
            <v>EXTERIOR WASH 100 SNOOT, WHITE</v>
          </cell>
          <cell r="I2269" t="str">
            <v>EXTERIOR WASH 100 SNOOT, WHITE</v>
          </cell>
          <cell r="J2269">
            <v>60</v>
          </cell>
          <cell r="K2269">
            <v>60</v>
          </cell>
          <cell r="L2269">
            <v>33</v>
          </cell>
          <cell r="V2269" t="str">
            <v>CN</v>
          </cell>
          <cell r="Y2269">
            <v>510</v>
          </cell>
        </row>
        <row r="2270">
          <cell r="A2270">
            <v>91611855</v>
          </cell>
          <cell r="B2270" t="str">
            <v>Martin</v>
          </cell>
          <cell r="D2270" t="str">
            <v>EXTERIOR WASH 110 HONEYCOMB LOUVRE</v>
          </cell>
          <cell r="E2270" t="str">
            <v>EXT-LIN</v>
          </cell>
          <cell r="G2270" t="str">
            <v>EOL stage – limited availability may apply</v>
          </cell>
          <cell r="H2270" t="str">
            <v>EXTERIOR WASH 110 HONEYCOMB LOUVRE</v>
          </cell>
          <cell r="I2270" t="str">
            <v>EXTERIOR WASH 110 HONEYCOMB LOUVRE</v>
          </cell>
          <cell r="J2270">
            <v>111</v>
          </cell>
          <cell r="K2270">
            <v>111</v>
          </cell>
          <cell r="L2270">
            <v>61.050000000000004</v>
          </cell>
          <cell r="V2270" t="str">
            <v>CN</v>
          </cell>
          <cell r="Y2270">
            <v>511</v>
          </cell>
        </row>
        <row r="2271">
          <cell r="A2271">
            <v>91611856</v>
          </cell>
          <cell r="B2271" t="str">
            <v>Martin</v>
          </cell>
          <cell r="C2271" t="str">
            <v>Architainment</v>
          </cell>
          <cell r="D2271" t="str">
            <v>EXTERIOR WASH 100 HONEYCOMB LOUVRE</v>
          </cell>
          <cell r="E2271" t="str">
            <v>EXT-WASH</v>
          </cell>
          <cell r="G2271" t="str">
            <v>EOL stage – very limited availability</v>
          </cell>
          <cell r="H2271" t="str">
            <v>EXTERIOR WASH 100 HONEYCOMB LOUVRE</v>
          </cell>
          <cell r="I2271" t="str">
            <v>EXTERIOR WASH 100 HONEYCOMB LOUVRE</v>
          </cell>
          <cell r="J2271">
            <v>120</v>
          </cell>
          <cell r="K2271">
            <v>120</v>
          </cell>
          <cell r="L2271">
            <v>66</v>
          </cell>
          <cell r="V2271" t="str">
            <v>CN</v>
          </cell>
          <cell r="W2271" t="str">
            <v>Non Compliant</v>
          </cell>
          <cell r="Y2271">
            <v>512</v>
          </cell>
        </row>
        <row r="2272">
          <cell r="A2272" t="str">
            <v>Exterior Wash 220</v>
          </cell>
          <cell r="B2272" t="str">
            <v>Martin</v>
          </cell>
          <cell r="Y2272">
            <v>513</v>
          </cell>
        </row>
        <row r="2273">
          <cell r="A2273">
            <v>90509089</v>
          </cell>
          <cell r="B2273" t="str">
            <v>Martin</v>
          </cell>
          <cell r="C2273" t="str">
            <v>Architainment</v>
          </cell>
          <cell r="D2273" t="str">
            <v xml:space="preserve">EXTERIOR WASH 220,7deg,EU,ALU </v>
          </cell>
          <cell r="E2273" t="str">
            <v>EXT-WASH</v>
          </cell>
          <cell r="G2273" t="str">
            <v>EOL stage – limited availability may apply</v>
          </cell>
          <cell r="H2273" t="str">
            <v xml:space="preserve">EXTERIOR WASH 220,7deg,EU,ALU </v>
          </cell>
          <cell r="I2273" t="str">
            <v xml:space="preserve">EXTERIOR WASH 220,7deg,EU,ALU </v>
          </cell>
          <cell r="J2273">
            <v>4422</v>
          </cell>
          <cell r="K2273">
            <v>4422</v>
          </cell>
          <cell r="L2273">
            <v>2432.1000000000004</v>
          </cell>
          <cell r="P2273">
            <v>5706681231102</v>
          </cell>
          <cell r="V2273" t="str">
            <v>CN</v>
          </cell>
          <cell r="W2273" t="str">
            <v>Non Compliant</v>
          </cell>
          <cell r="Y2273">
            <v>514</v>
          </cell>
        </row>
        <row r="2274">
          <cell r="A2274" t="str">
            <v>Exterior Wash 2xx Accessories</v>
          </cell>
          <cell r="B2274" t="str">
            <v>Martin</v>
          </cell>
          <cell r="Y2274">
            <v>515</v>
          </cell>
        </row>
        <row r="2275">
          <cell r="A2275">
            <v>91610154</v>
          </cell>
          <cell r="B2275" t="str">
            <v>Martin</v>
          </cell>
          <cell r="C2275" t="str">
            <v>Architainment</v>
          </cell>
          <cell r="D2275" t="str">
            <v xml:space="preserve">EW 200 NARROW DIF KIT/BEZEL </v>
          </cell>
          <cell r="E2275" t="str">
            <v>EXT-WASH</v>
          </cell>
          <cell r="G2275" t="str">
            <v>EOL stage – limited availability may apply</v>
          </cell>
          <cell r="H2275" t="str">
            <v xml:space="preserve">EW 200 NARROW DIF KIT/BEZEL </v>
          </cell>
          <cell r="I2275" t="str">
            <v xml:space="preserve">EW 200 NARROW DIF KIT/BEZEL </v>
          </cell>
          <cell r="J2275">
            <v>237</v>
          </cell>
          <cell r="K2275">
            <v>237</v>
          </cell>
          <cell r="L2275">
            <v>130.35000000000002</v>
          </cell>
          <cell r="V2275" t="str">
            <v>CN</v>
          </cell>
          <cell r="W2275" t="str">
            <v>Non Compliant</v>
          </cell>
          <cell r="Y2275">
            <v>516</v>
          </cell>
        </row>
        <row r="2276">
          <cell r="A2276">
            <v>91610153</v>
          </cell>
          <cell r="B2276" t="str">
            <v>Martin</v>
          </cell>
          <cell r="C2276" t="str">
            <v>Architainment</v>
          </cell>
          <cell r="D2276" t="str">
            <v xml:space="preserve">EW 200 MEDIUM DIF KIT/BEZEL </v>
          </cell>
          <cell r="E2276" t="str">
            <v>EXT-WASH</v>
          </cell>
          <cell r="G2276" t="str">
            <v>EOL stage – limited availability may apply</v>
          </cell>
          <cell r="H2276" t="str">
            <v xml:space="preserve">EW 200 MEDIUM DIF KIT/BEZEL </v>
          </cell>
          <cell r="I2276" t="str">
            <v xml:space="preserve">EW 200 MEDIUM DIF KIT/BEZEL </v>
          </cell>
          <cell r="J2276">
            <v>237</v>
          </cell>
          <cell r="K2276">
            <v>237</v>
          </cell>
          <cell r="L2276">
            <v>130.35000000000002</v>
          </cell>
          <cell r="V2276" t="str">
            <v>CN</v>
          </cell>
          <cell r="W2276" t="str">
            <v>Non Compliant</v>
          </cell>
          <cell r="Y2276">
            <v>517</v>
          </cell>
        </row>
        <row r="2277">
          <cell r="A2277">
            <v>91610152</v>
          </cell>
          <cell r="B2277" t="str">
            <v>Martin</v>
          </cell>
          <cell r="C2277" t="str">
            <v>Architainment</v>
          </cell>
          <cell r="D2277" t="str">
            <v xml:space="preserve">EW 200 WIDE DIF KIT/BEZEL </v>
          </cell>
          <cell r="E2277" t="str">
            <v>EXT-WASH</v>
          </cell>
          <cell r="G2277" t="str">
            <v>EOL stage – limited availability may apply</v>
          </cell>
          <cell r="H2277" t="str">
            <v xml:space="preserve">EW 200 WIDE DIF KIT/BEZEL </v>
          </cell>
          <cell r="I2277" t="str">
            <v xml:space="preserve">EW 200 WIDE DIF KIT/BEZEL </v>
          </cell>
          <cell r="J2277">
            <v>273</v>
          </cell>
          <cell r="K2277">
            <v>273</v>
          </cell>
          <cell r="L2277">
            <v>150.15</v>
          </cell>
          <cell r="V2277" t="str">
            <v>CN</v>
          </cell>
          <cell r="W2277" t="str">
            <v>Non Compliant</v>
          </cell>
          <cell r="Y2277">
            <v>518</v>
          </cell>
        </row>
        <row r="2278">
          <cell r="A2278">
            <v>91610151</v>
          </cell>
          <cell r="B2278" t="str">
            <v>Martin</v>
          </cell>
          <cell r="C2278" t="str">
            <v>Architainment</v>
          </cell>
          <cell r="D2278" t="str">
            <v xml:space="preserve">EW 200 VERY WIDE DIF KIT/BEZEL </v>
          </cell>
          <cell r="E2278" t="str">
            <v>EXT-WASH</v>
          </cell>
          <cell r="G2278" t="str">
            <v>EOL stage – limited availability may apply</v>
          </cell>
          <cell r="H2278" t="str">
            <v xml:space="preserve">EW 200 VERY WIDE DIF KIT/BEZEL </v>
          </cell>
          <cell r="I2278" t="str">
            <v xml:space="preserve">EW 200 VERY WIDE DIF KIT/BEZEL </v>
          </cell>
          <cell r="J2278">
            <v>237</v>
          </cell>
          <cell r="K2278">
            <v>237</v>
          </cell>
          <cell r="L2278">
            <v>130.35000000000002</v>
          </cell>
          <cell r="V2278" t="str">
            <v>CN</v>
          </cell>
          <cell r="W2278" t="str">
            <v>Non Compliant</v>
          </cell>
          <cell r="Y2278">
            <v>519</v>
          </cell>
        </row>
        <row r="2279">
          <cell r="A2279">
            <v>91611834</v>
          </cell>
          <cell r="B2279" t="str">
            <v>Martin</v>
          </cell>
          <cell r="D2279" t="str">
            <v>EXTERIOR WASH 200 BEZEL, WHITE</v>
          </cell>
          <cell r="E2279" t="str">
            <v>EXT-WASH</v>
          </cell>
          <cell r="G2279" t="str">
            <v>EOL stage – very limited availability</v>
          </cell>
          <cell r="H2279" t="str">
            <v>EXTERIOR WASH 200 BEZEL, WHITE</v>
          </cell>
          <cell r="I2279" t="str">
            <v>EXTERIOR WASH 200 BEZEL, WHITE</v>
          </cell>
          <cell r="J2279">
            <v>38</v>
          </cell>
          <cell r="K2279">
            <v>38</v>
          </cell>
          <cell r="L2279">
            <v>20.900000000000002</v>
          </cell>
          <cell r="V2279" t="str">
            <v>CN</v>
          </cell>
          <cell r="Y2279">
            <v>520</v>
          </cell>
        </row>
        <row r="2280">
          <cell r="A2280">
            <v>91611745</v>
          </cell>
          <cell r="B2280" t="str">
            <v>Martin</v>
          </cell>
          <cell r="C2280" t="str">
            <v>Architainment</v>
          </cell>
          <cell r="D2280" t="str">
            <v xml:space="preserve">EXTERIOR WASH 200 SNOOT </v>
          </cell>
          <cell r="E2280" t="str">
            <v>EXT-WASH</v>
          </cell>
          <cell r="G2280" t="str">
            <v>EOL stage – very limited availability</v>
          </cell>
          <cell r="H2280" t="str">
            <v xml:space="preserve">EXTERIOR WASH 200 SNOOT </v>
          </cell>
          <cell r="I2280" t="str">
            <v xml:space="preserve">EXTERIOR WASH 200 SNOOT </v>
          </cell>
          <cell r="J2280">
            <v>146</v>
          </cell>
          <cell r="K2280">
            <v>146</v>
          </cell>
          <cell r="L2280">
            <v>80.300000000000011</v>
          </cell>
          <cell r="V2280" t="str">
            <v>CN</v>
          </cell>
          <cell r="W2280" t="str">
            <v>Non Compliant</v>
          </cell>
          <cell r="Y2280">
            <v>521</v>
          </cell>
        </row>
        <row r="2281">
          <cell r="A2281">
            <v>91611857</v>
          </cell>
          <cell r="B2281" t="str">
            <v>Martin</v>
          </cell>
          <cell r="C2281" t="str">
            <v>Architainment</v>
          </cell>
          <cell r="D2281" t="str">
            <v>EXTERIOR WASH 200 HONEYCOMB LOUVRE</v>
          </cell>
          <cell r="E2281" t="str">
            <v>EXT-WASH</v>
          </cell>
          <cell r="G2281" t="str">
            <v>EOL stage – very limited availability</v>
          </cell>
          <cell r="H2281" t="str">
            <v>EXTERIOR WASH 200 HONEYCOMB LOUVRE</v>
          </cell>
          <cell r="I2281" t="str">
            <v>EXTERIOR WASH 200 HONEYCOMB LOUVRE</v>
          </cell>
          <cell r="J2281">
            <v>318</v>
          </cell>
          <cell r="K2281">
            <v>318</v>
          </cell>
          <cell r="L2281">
            <v>174.9</v>
          </cell>
          <cell r="V2281" t="str">
            <v>CN</v>
          </cell>
          <cell r="W2281" t="str">
            <v>Non Compliant</v>
          </cell>
          <cell r="Y2281">
            <v>522</v>
          </cell>
        </row>
        <row r="2282">
          <cell r="A2282">
            <v>91611844</v>
          </cell>
          <cell r="B2282" t="str">
            <v>Martin</v>
          </cell>
          <cell r="C2282" t="str">
            <v>Architainment</v>
          </cell>
          <cell r="D2282" t="str">
            <v>EXTERIOR WASH 210 HONEYCOMB LOUVRE</v>
          </cell>
          <cell r="E2282" t="str">
            <v>MAR--VDO</v>
          </cell>
          <cell r="G2282" t="str">
            <v>EOL stage – very limited availability</v>
          </cell>
          <cell r="H2282" t="str">
            <v>EXTERIOR WASH 210 HONEYCOMB LOUVRE</v>
          </cell>
          <cell r="I2282" t="str">
            <v>EXTERIOR WASH 210 HONEYCOMB LOUVRE</v>
          </cell>
          <cell r="J2282">
            <v>315</v>
          </cell>
          <cell r="K2282">
            <v>315</v>
          </cell>
          <cell r="L2282">
            <v>173.25</v>
          </cell>
          <cell r="V2282" t="str">
            <v>CN</v>
          </cell>
          <cell r="Y2282">
            <v>523</v>
          </cell>
        </row>
        <row r="2283">
          <cell r="A2283" t="str">
            <v>Exterior Wash 300</v>
          </cell>
          <cell r="B2283" t="str">
            <v>Martin</v>
          </cell>
          <cell r="Y2283">
            <v>524</v>
          </cell>
        </row>
        <row r="2284">
          <cell r="A2284">
            <v>90507070</v>
          </cell>
          <cell r="B2284" t="str">
            <v>Martin</v>
          </cell>
          <cell r="C2284" t="str">
            <v>Architainment</v>
          </cell>
          <cell r="D2284" t="str">
            <v xml:space="preserve">EXTERIOR WASH 300,7deg,EU,ALU </v>
          </cell>
          <cell r="E2284" t="str">
            <v>EXT-PROJ</v>
          </cell>
          <cell r="G2284" t="str">
            <v>EOL stage – limited availability may apply</v>
          </cell>
          <cell r="H2284" t="str">
            <v xml:space="preserve">EXTERIOR WASH 300,7deg,EU,ALU </v>
          </cell>
          <cell r="I2284" t="str">
            <v xml:space="preserve">EXTERIOR WASH 300,7deg,EU,ALU </v>
          </cell>
          <cell r="J2284">
            <v>5730</v>
          </cell>
          <cell r="K2284">
            <v>5730</v>
          </cell>
          <cell r="L2284">
            <v>3151.5000000000005</v>
          </cell>
          <cell r="P2284">
            <v>5706681230990</v>
          </cell>
          <cell r="V2284" t="str">
            <v>CN</v>
          </cell>
          <cell r="W2284" t="str">
            <v>Non Compliant</v>
          </cell>
          <cell r="Y2284">
            <v>525</v>
          </cell>
        </row>
        <row r="2285">
          <cell r="A2285">
            <v>90507071</v>
          </cell>
          <cell r="B2285" t="str">
            <v>Martin</v>
          </cell>
          <cell r="C2285" t="str">
            <v>Architainment</v>
          </cell>
          <cell r="D2285" t="str">
            <v xml:space="preserve">EXTERIOR WASH 300, 7deg, US, ALU </v>
          </cell>
          <cell r="E2285" t="str">
            <v>EXT-WASH</v>
          </cell>
          <cell r="G2285" t="str">
            <v>EOL stage – limited availability may apply</v>
          </cell>
          <cell r="H2285" t="str">
            <v xml:space="preserve">EXTERIOR WASH 300, 7deg, US, ALU </v>
          </cell>
          <cell r="I2285" t="str">
            <v xml:space="preserve">EXTERIOR WASH 300, 7deg, US, ALU </v>
          </cell>
          <cell r="J2285">
            <v>5740</v>
          </cell>
          <cell r="K2285">
            <v>5740</v>
          </cell>
          <cell r="L2285">
            <v>3157.0000000000005</v>
          </cell>
          <cell r="P2285">
            <v>5706681231560</v>
          </cell>
          <cell r="V2285" t="str">
            <v>CN</v>
          </cell>
          <cell r="W2285" t="str">
            <v>Non Compliant</v>
          </cell>
          <cell r="Y2285">
            <v>526</v>
          </cell>
        </row>
        <row r="2286">
          <cell r="A2286" t="str">
            <v>Exterior Wash 310</v>
          </cell>
          <cell r="B2286" t="str">
            <v>Martin</v>
          </cell>
          <cell r="Y2286">
            <v>527</v>
          </cell>
        </row>
        <row r="2287">
          <cell r="A2287">
            <v>90507075</v>
          </cell>
          <cell r="B2287" t="str">
            <v>Martin</v>
          </cell>
          <cell r="C2287" t="str">
            <v>Architainment</v>
          </cell>
          <cell r="D2287" t="str">
            <v xml:space="preserve">EXTERIOR WASH 310,10deg,EU,ALU </v>
          </cell>
          <cell r="E2287" t="str">
            <v>EXT-WASH</v>
          </cell>
          <cell r="G2287" t="str">
            <v>EOL stage – limited availability may apply</v>
          </cell>
          <cell r="H2287" t="str">
            <v xml:space="preserve">EXTERIOR WASH 310,10deg,EU,ALU </v>
          </cell>
          <cell r="I2287" t="str">
            <v xml:space="preserve">EXTERIOR WASH 310,10deg,EU,ALU </v>
          </cell>
          <cell r="J2287">
            <v>6105</v>
          </cell>
          <cell r="K2287">
            <v>6105</v>
          </cell>
          <cell r="L2287">
            <v>3357.7500000000005</v>
          </cell>
          <cell r="P2287">
            <v>5706681231065</v>
          </cell>
          <cell r="V2287" t="str">
            <v>CN</v>
          </cell>
          <cell r="W2287" t="str">
            <v>Non Compliant</v>
          </cell>
          <cell r="Y2287">
            <v>528</v>
          </cell>
        </row>
        <row r="2288">
          <cell r="A2288" t="str">
            <v>Exterior Wash 3xx Accessories</v>
          </cell>
          <cell r="B2288" t="str">
            <v>Martin</v>
          </cell>
          <cell r="Y2288">
            <v>529</v>
          </cell>
        </row>
        <row r="2289">
          <cell r="A2289">
            <v>91610155</v>
          </cell>
          <cell r="B2289" t="str">
            <v>Martin</v>
          </cell>
          <cell r="C2289" t="str">
            <v>Architainment</v>
          </cell>
          <cell r="D2289" t="str">
            <v xml:space="preserve">EW 300 NARROW DIF KIT/BEZEL </v>
          </cell>
          <cell r="E2289" t="str">
            <v>EXT-WASH</v>
          </cell>
          <cell r="G2289" t="str">
            <v>EOL stage – limited availability may apply</v>
          </cell>
          <cell r="H2289" t="str">
            <v xml:space="preserve">EW 300 NARROW DIF KIT/BEZEL </v>
          </cell>
          <cell r="I2289" t="str">
            <v xml:space="preserve">EW 300 NARROW DIF KIT/BEZEL </v>
          </cell>
          <cell r="J2289">
            <v>425</v>
          </cell>
          <cell r="K2289">
            <v>425</v>
          </cell>
          <cell r="L2289">
            <v>233.75000000000003</v>
          </cell>
          <cell r="V2289" t="str">
            <v>CN</v>
          </cell>
          <cell r="W2289" t="str">
            <v>Non Compliant</v>
          </cell>
          <cell r="Y2289">
            <v>530</v>
          </cell>
        </row>
        <row r="2290">
          <cell r="A2290">
            <v>91610156</v>
          </cell>
          <cell r="B2290" t="str">
            <v>Martin</v>
          </cell>
          <cell r="C2290" t="str">
            <v>Architainment</v>
          </cell>
          <cell r="D2290" t="str">
            <v xml:space="preserve">EW 300 MEDIUM DIF KIT/BEZEL </v>
          </cell>
          <cell r="E2290" t="str">
            <v>EXT-WASH</v>
          </cell>
          <cell r="G2290" t="str">
            <v>EOL stage – limited availability may apply</v>
          </cell>
          <cell r="H2290" t="str">
            <v xml:space="preserve">EW 300 MEDIUM DIF KIT/BEZEL </v>
          </cell>
          <cell r="I2290" t="str">
            <v xml:space="preserve">EW 300 MEDIUM DIF KIT/BEZEL </v>
          </cell>
          <cell r="J2290">
            <v>367</v>
          </cell>
          <cell r="K2290">
            <v>367</v>
          </cell>
          <cell r="L2290">
            <v>201.85000000000002</v>
          </cell>
          <cell r="V2290" t="str">
            <v>CN</v>
          </cell>
          <cell r="W2290" t="str">
            <v>Non Compliant</v>
          </cell>
          <cell r="Y2290">
            <v>531</v>
          </cell>
        </row>
        <row r="2291">
          <cell r="A2291">
            <v>91610157</v>
          </cell>
          <cell r="B2291" t="str">
            <v>Martin</v>
          </cell>
          <cell r="C2291" t="str">
            <v>Architainment</v>
          </cell>
          <cell r="D2291" t="str">
            <v xml:space="preserve">EW 300 WIDE DIF KIT/BEZEL </v>
          </cell>
          <cell r="E2291" t="str">
            <v>EXT-WASH</v>
          </cell>
          <cell r="G2291" t="str">
            <v>EOL stage – limited availability may apply</v>
          </cell>
          <cell r="H2291" t="str">
            <v xml:space="preserve">EW 300 WIDE DIF KIT/BEZEL </v>
          </cell>
          <cell r="I2291" t="str">
            <v xml:space="preserve">EW 300 WIDE DIF KIT/BEZEL </v>
          </cell>
          <cell r="J2291">
            <v>367</v>
          </cell>
          <cell r="K2291">
            <v>367</v>
          </cell>
          <cell r="L2291">
            <v>201.85000000000002</v>
          </cell>
          <cell r="V2291" t="str">
            <v>CN</v>
          </cell>
          <cell r="W2291" t="str">
            <v>Non Compliant</v>
          </cell>
          <cell r="Y2291">
            <v>532</v>
          </cell>
        </row>
        <row r="2292">
          <cell r="A2292">
            <v>91610158</v>
          </cell>
          <cell r="B2292" t="str">
            <v>Martin</v>
          </cell>
          <cell r="C2292" t="str">
            <v>Architainment</v>
          </cell>
          <cell r="D2292" t="str">
            <v xml:space="preserve">EW 300 VERY WIDE DIF KIT/BEZEL </v>
          </cell>
          <cell r="E2292" t="str">
            <v>EXT-WASH</v>
          </cell>
          <cell r="G2292" t="str">
            <v>EOL stage – limited availability may apply</v>
          </cell>
          <cell r="H2292" t="str">
            <v xml:space="preserve">EW 300 VERY WIDE DIF KIT/BEZEL </v>
          </cell>
          <cell r="I2292" t="str">
            <v xml:space="preserve">EW 300 VERY WIDE DIF KIT/BEZEL </v>
          </cell>
          <cell r="J2292">
            <v>425</v>
          </cell>
          <cell r="K2292">
            <v>425</v>
          </cell>
          <cell r="L2292">
            <v>233.75000000000003</v>
          </cell>
          <cell r="V2292" t="str">
            <v>CN</v>
          </cell>
          <cell r="W2292" t="str">
            <v>Non Compliant</v>
          </cell>
          <cell r="Y2292">
            <v>533</v>
          </cell>
        </row>
        <row r="2293">
          <cell r="A2293">
            <v>91610159</v>
          </cell>
          <cell r="B2293" t="str">
            <v>Martin</v>
          </cell>
          <cell r="C2293" t="str">
            <v>Architainment</v>
          </cell>
          <cell r="D2293" t="str">
            <v xml:space="preserve">EW 300 ASSYMETRIC DIF KIT/BENZEL </v>
          </cell>
          <cell r="E2293" t="str">
            <v>EXT-WASH</v>
          </cell>
          <cell r="G2293" t="str">
            <v>EOL stage – limited availability may apply</v>
          </cell>
          <cell r="H2293" t="str">
            <v xml:space="preserve">EW 300 ASSYMETRIC DIF KIT/BENZEL </v>
          </cell>
          <cell r="I2293" t="str">
            <v xml:space="preserve">EW 300 ASSYMETRIC DIF KIT/BENZEL </v>
          </cell>
          <cell r="J2293">
            <v>367</v>
          </cell>
          <cell r="K2293">
            <v>367</v>
          </cell>
          <cell r="L2293">
            <v>201.85000000000002</v>
          </cell>
          <cell r="V2293" t="str">
            <v>CN</v>
          </cell>
          <cell r="W2293" t="str">
            <v>Non Compliant</v>
          </cell>
          <cell r="Y2293">
            <v>534</v>
          </cell>
        </row>
        <row r="2294">
          <cell r="A2294">
            <v>91611835</v>
          </cell>
          <cell r="B2294" t="str">
            <v>Martin</v>
          </cell>
          <cell r="D2294" t="str">
            <v>EXTERIOR WASH 300 BEZEL, WHITE</v>
          </cell>
          <cell r="E2294" t="str">
            <v>EXT-WASH</v>
          </cell>
          <cell r="G2294" t="str">
            <v>EOL stage – limited availability may apply</v>
          </cell>
          <cell r="H2294" t="str">
            <v>EXTERIOR WASH 300 BEZEL, WHITE</v>
          </cell>
          <cell r="I2294" t="str">
            <v>EXTERIOR WASH 300 BEZEL, WHITE</v>
          </cell>
          <cell r="J2294">
            <v>74</v>
          </cell>
          <cell r="K2294">
            <v>74</v>
          </cell>
          <cell r="L2294">
            <v>40.700000000000003</v>
          </cell>
          <cell r="V2294" t="str">
            <v>CN</v>
          </cell>
          <cell r="Y2294">
            <v>535</v>
          </cell>
        </row>
        <row r="2295">
          <cell r="A2295">
            <v>91611735</v>
          </cell>
          <cell r="B2295" t="str">
            <v>Martin</v>
          </cell>
          <cell r="C2295" t="str">
            <v>Architainment</v>
          </cell>
          <cell r="D2295" t="str">
            <v xml:space="preserve">Exterior Wash 300 snoot </v>
          </cell>
          <cell r="E2295" t="str">
            <v>EXT-CREAT</v>
          </cell>
          <cell r="G2295" t="str">
            <v>EOL stage – limited availability may apply</v>
          </cell>
          <cell r="H2295" t="str">
            <v xml:space="preserve">Exterior Wash 300 snoot </v>
          </cell>
          <cell r="I2295" t="str">
            <v xml:space="preserve">Exterior Wash 300 snoot </v>
          </cell>
          <cell r="J2295">
            <v>159</v>
          </cell>
          <cell r="K2295">
            <v>159</v>
          </cell>
          <cell r="L2295">
            <v>87.45</v>
          </cell>
          <cell r="V2295" t="str">
            <v>CN</v>
          </cell>
          <cell r="W2295" t="str">
            <v>Non Compliant</v>
          </cell>
          <cell r="Y2295">
            <v>536</v>
          </cell>
        </row>
        <row r="2296">
          <cell r="A2296">
            <v>91611840</v>
          </cell>
          <cell r="B2296" t="str">
            <v>Martin</v>
          </cell>
          <cell r="D2296" t="str">
            <v>EXTERIOR WASH 300 SNOOT, WHITE</v>
          </cell>
          <cell r="E2296" t="str">
            <v>EXT-WASH</v>
          </cell>
          <cell r="G2296" t="str">
            <v>EOL stage – limited availability may apply</v>
          </cell>
          <cell r="H2296" t="str">
            <v>EXTERIOR WASH 300 SNOOT, WHITE</v>
          </cell>
          <cell r="I2296" t="str">
            <v>EXTERIOR WASH 300 SNOOT, WHITE</v>
          </cell>
          <cell r="J2296">
            <v>167</v>
          </cell>
          <cell r="K2296">
            <v>167</v>
          </cell>
          <cell r="L2296">
            <v>91.850000000000009</v>
          </cell>
          <cell r="V2296" t="str">
            <v>CN</v>
          </cell>
          <cell r="Y2296">
            <v>537</v>
          </cell>
        </row>
        <row r="2297">
          <cell r="A2297">
            <v>91611858</v>
          </cell>
          <cell r="B2297" t="str">
            <v>Martin</v>
          </cell>
          <cell r="D2297" t="str">
            <v>EXTERIOR WASH 300 HONEYCOMB LOUVRE</v>
          </cell>
          <cell r="E2297" t="str">
            <v>EXT-WASH</v>
          </cell>
          <cell r="G2297" t="str">
            <v>EOL stage – limited availability may apply</v>
          </cell>
          <cell r="H2297" t="str">
            <v>EXTERIOR WASH 300 HONEYCOMB LOUVRE</v>
          </cell>
          <cell r="I2297" t="str">
            <v>EXTERIOR WASH 300 HONEYCOMB LOUVRE</v>
          </cell>
          <cell r="J2297">
            <v>387</v>
          </cell>
          <cell r="K2297">
            <v>387</v>
          </cell>
          <cell r="L2297">
            <v>212.85000000000002</v>
          </cell>
          <cell r="V2297" t="str">
            <v>CN</v>
          </cell>
          <cell r="Y2297">
            <v>538</v>
          </cell>
        </row>
        <row r="2298">
          <cell r="A2298">
            <v>91611837</v>
          </cell>
          <cell r="B2298" t="str">
            <v>Martin</v>
          </cell>
          <cell r="C2298" t="str">
            <v>Architainment</v>
          </cell>
          <cell r="D2298" t="str">
            <v>EXTERIOR WASH 310 HONEYCOMB LOUVRE</v>
          </cell>
          <cell r="E2298" t="str">
            <v>MAR--VDO</v>
          </cell>
          <cell r="G2298" t="str">
            <v>EOL stage – limited availability may apply</v>
          </cell>
          <cell r="H2298" t="str">
            <v>EXTERIOR WASH 310 HONEYCOMB LOUVRE</v>
          </cell>
          <cell r="I2298" t="str">
            <v>EXTERIOR WASH 310 HONEYCOMB LOUVRE</v>
          </cell>
          <cell r="J2298">
            <v>372</v>
          </cell>
          <cell r="K2298">
            <v>372</v>
          </cell>
          <cell r="L2298">
            <v>204.60000000000002</v>
          </cell>
          <cell r="V2298" t="str">
            <v>CN</v>
          </cell>
          <cell r="W2298" t="str">
            <v>Non Compliant</v>
          </cell>
          <cell r="Y2298">
            <v>539</v>
          </cell>
        </row>
        <row r="2299">
          <cell r="A2299" t="str">
            <v>MAC Range</v>
          </cell>
          <cell r="B2299" t="str">
            <v>Martin</v>
          </cell>
          <cell r="Y2299">
            <v>542</v>
          </cell>
        </row>
        <row r="2300">
          <cell r="A2300" t="str">
            <v>MAC Aura Family</v>
          </cell>
          <cell r="B2300" t="str">
            <v>Martin</v>
          </cell>
          <cell r="Y2300">
            <v>544</v>
          </cell>
        </row>
        <row r="2301">
          <cell r="A2301" t="str">
            <v>MAC Aura XB</v>
          </cell>
          <cell r="B2301" t="str">
            <v>Martin</v>
          </cell>
          <cell r="Y2301">
            <v>545</v>
          </cell>
        </row>
        <row r="2302">
          <cell r="A2302" t="str">
            <v>90232100HU</v>
          </cell>
          <cell r="B2302" t="str">
            <v>Martin</v>
          </cell>
          <cell r="C2302" t="str">
            <v>LED</v>
          </cell>
          <cell r="D2302" t="str">
            <v xml:space="preserve">MAC Aura XB in cardboard </v>
          </cell>
          <cell r="E2302" t="str">
            <v>AT690092</v>
          </cell>
          <cell r="H2302" t="str">
            <v xml:space="preserve">MAC Aura XB in cardboard </v>
          </cell>
          <cell r="I2302" t="str">
            <v xml:space="preserve">MAC Aura XB in cardboard </v>
          </cell>
          <cell r="J2302">
            <v>4989</v>
          </cell>
          <cell r="K2302">
            <v>4989</v>
          </cell>
          <cell r="L2302">
            <v>2743.9500000000003</v>
          </cell>
          <cell r="V2302" t="str">
            <v>HU</v>
          </cell>
          <cell r="Y2302">
            <v>546</v>
          </cell>
        </row>
        <row r="2303">
          <cell r="A2303" t="str">
            <v>90232105HU</v>
          </cell>
          <cell r="B2303" t="str">
            <v>Martin</v>
          </cell>
          <cell r="C2303" t="str">
            <v>LED</v>
          </cell>
          <cell r="D2303" t="str">
            <v xml:space="preserve">MAC Aura XB White in cardboard </v>
          </cell>
          <cell r="E2303" t="str">
            <v>MSL-AURA</v>
          </cell>
          <cell r="H2303" t="str">
            <v xml:space="preserve">MAC Aura XB White in cardboard </v>
          </cell>
          <cell r="I2303" t="str">
            <v xml:space="preserve">MAC Aura XB White in cardboard </v>
          </cell>
          <cell r="J2303">
            <v>5528</v>
          </cell>
          <cell r="K2303">
            <v>5528</v>
          </cell>
          <cell r="L2303">
            <v>3040.4</v>
          </cell>
          <cell r="V2303" t="str">
            <v>HU</v>
          </cell>
          <cell r="X2303" t="str">
            <v>http://www.martin.com/en-us/product-details/mac-aura-xb</v>
          </cell>
          <cell r="Y2303">
            <v>547</v>
          </cell>
        </row>
        <row r="2304">
          <cell r="A2304" t="str">
            <v>90232110HU</v>
          </cell>
          <cell r="B2304" t="str">
            <v>Martin</v>
          </cell>
          <cell r="C2304" t="str">
            <v>LED</v>
          </cell>
          <cell r="D2304" t="str">
            <v xml:space="preserve">MAC Aura XB in 6-unit flightcase </v>
          </cell>
          <cell r="E2304" t="str">
            <v>MSL-AURA</v>
          </cell>
          <cell r="H2304" t="str">
            <v xml:space="preserve">MAC Aura XB in 6-unit flightcase </v>
          </cell>
          <cell r="I2304" t="str">
            <v xml:space="preserve">MAC Aura XB in 6-unit flightcase </v>
          </cell>
          <cell r="J2304">
            <v>5226</v>
          </cell>
          <cell r="K2304">
            <v>5226</v>
          </cell>
          <cell r="L2304">
            <v>2874.3</v>
          </cell>
          <cell r="V2304" t="str">
            <v>HU</v>
          </cell>
          <cell r="X2304" t="str">
            <v>http://www.martin.com/en-us/product-details/mac-aura-xb</v>
          </cell>
          <cell r="Y2304">
            <v>548</v>
          </cell>
        </row>
        <row r="2305">
          <cell r="A2305" t="str">
            <v>MAC Aura XB Accessories</v>
          </cell>
          <cell r="B2305" t="str">
            <v>Martin</v>
          </cell>
          <cell r="Y2305">
            <v>549</v>
          </cell>
        </row>
        <row r="2306">
          <cell r="A2306" t="str">
            <v>91611730HU</v>
          </cell>
          <cell r="B2306" t="str">
            <v>Martin</v>
          </cell>
          <cell r="C2306" t="str">
            <v>LED</v>
          </cell>
          <cell r="D2306" t="str">
            <v>MAC Aura/XB Softlens</v>
          </cell>
          <cell r="E2306" t="str">
            <v>MSL-QUANT</v>
          </cell>
          <cell r="H2306" t="str">
            <v>MAC Aura/XB Softlens</v>
          </cell>
          <cell r="I2306" t="str">
            <v>MAC Aura/XB Softlens</v>
          </cell>
          <cell r="J2306">
            <v>161</v>
          </cell>
          <cell r="K2306">
            <v>161</v>
          </cell>
          <cell r="L2306">
            <v>88.550000000000011</v>
          </cell>
          <cell r="V2306" t="str">
            <v>HU</v>
          </cell>
          <cell r="X2306" t="str">
            <v>http://www.martin.com/en-us/product-details/mac-aura-xb</v>
          </cell>
          <cell r="Y2306">
            <v>550</v>
          </cell>
        </row>
        <row r="2307">
          <cell r="A2307" t="str">
            <v>91606018HU</v>
          </cell>
          <cell r="B2307" t="str">
            <v>Martin</v>
          </cell>
          <cell r="C2307" t="str">
            <v>LED</v>
          </cell>
          <cell r="D2307" t="str">
            <v xml:space="preserve">MAC Aura XB Installation bracket (5 pcs) </v>
          </cell>
          <cell r="E2307" t="str">
            <v>MSL-ENCORE</v>
          </cell>
          <cell r="H2307" t="str">
            <v xml:space="preserve">MAC Aura XB Installation bracket (5 pcs) </v>
          </cell>
          <cell r="I2307" t="str">
            <v xml:space="preserve">MAC Aura XB Installation bracket (5 pcs) </v>
          </cell>
          <cell r="J2307">
            <v>308</v>
          </cell>
          <cell r="K2307">
            <v>308</v>
          </cell>
          <cell r="L2307">
            <v>169.4</v>
          </cell>
          <cell r="V2307" t="str">
            <v>HU</v>
          </cell>
          <cell r="X2307" t="str">
            <v>http://www.martin.com/en-us/product-details/mac-aura-xb</v>
          </cell>
          <cell r="Y2307">
            <v>551</v>
          </cell>
        </row>
        <row r="2308">
          <cell r="A2308">
            <v>91515020</v>
          </cell>
          <cell r="B2308" t="str">
            <v>Martin</v>
          </cell>
          <cell r="C2308" t="str">
            <v>LED</v>
          </cell>
          <cell r="D2308" t="str">
            <v>Flightcase for 6 x MAC Aura / MAC Aura XB</v>
          </cell>
          <cell r="E2308" t="str">
            <v>MAR--ERA</v>
          </cell>
          <cell r="H2308" t="str">
            <v>Flightcase for 6 x MAC Aura / MAC Aura XB</v>
          </cell>
          <cell r="I2308" t="str">
            <v>Flightcase for 6 x MAC Aura / MAC Aura XB</v>
          </cell>
          <cell r="J2308">
            <v>2857</v>
          </cell>
          <cell r="K2308">
            <v>2857</v>
          </cell>
          <cell r="L2308">
            <v>1571.3500000000001</v>
          </cell>
          <cell r="P2308">
            <v>5706681212101</v>
          </cell>
          <cell r="R2308">
            <v>22.834658000000001</v>
          </cell>
          <cell r="S2308">
            <v>47.244120000000002</v>
          </cell>
          <cell r="V2308" t="str">
            <v>DE</v>
          </cell>
          <cell r="X2308" t="str">
            <v>http://www.martin.com/en-us/product-details/mac-aura-xb</v>
          </cell>
          <cell r="Y2308">
            <v>552</v>
          </cell>
        </row>
        <row r="2309">
          <cell r="A2309" t="str">
            <v>MAC Aura XIP</v>
          </cell>
          <cell r="B2309" t="str">
            <v>Martin</v>
          </cell>
          <cell r="Y2309">
            <v>553</v>
          </cell>
        </row>
        <row r="2310">
          <cell r="A2310" t="str">
            <v>MAR-90250100HU</v>
          </cell>
          <cell r="B2310" t="str">
            <v>Martin</v>
          </cell>
          <cell r="D2310" t="str">
            <v>MAC Aura XIP in Cardboard</v>
          </cell>
          <cell r="E2310" t="str">
            <v>DSI</v>
          </cell>
          <cell r="G2310" t="str">
            <v>Description updated to reflect packaging material change</v>
          </cell>
          <cell r="H2310" t="str">
            <v>MAC Aura XIP in Cardboard</v>
          </cell>
          <cell r="I2310" t="str">
            <v>MAC Aura XIP in Cardboard</v>
          </cell>
          <cell r="J2310">
            <v>6601</v>
          </cell>
          <cell r="K2310">
            <v>6601</v>
          </cell>
          <cell r="L2310">
            <v>3630.55</v>
          </cell>
          <cell r="P2310">
            <v>688705007809</v>
          </cell>
          <cell r="V2310" t="str">
            <v>HU</v>
          </cell>
          <cell r="Y2310">
            <v>554</v>
          </cell>
        </row>
        <row r="2311">
          <cell r="A2311" t="str">
            <v>MAR-90250105HU</v>
          </cell>
          <cell r="B2311" t="str">
            <v>Martin</v>
          </cell>
          <cell r="D2311" t="str">
            <v>MAC Aura XIP in dual SiP</v>
          </cell>
          <cell r="E2311" t="str">
            <v>MAR--MAC</v>
          </cell>
          <cell r="H2311" t="str">
            <v>MAC Aura XIP in dual SiP</v>
          </cell>
          <cell r="I2311" t="str">
            <v>MAC Aura XIP in dual SiP</v>
          </cell>
          <cell r="J2311">
            <v>6780</v>
          </cell>
          <cell r="K2311">
            <v>6780</v>
          </cell>
          <cell r="L2311">
            <v>3729.0000000000005</v>
          </cell>
          <cell r="P2311">
            <v>688705007458</v>
          </cell>
          <cell r="V2311" t="str">
            <v>HU</v>
          </cell>
          <cell r="Y2311">
            <v>555</v>
          </cell>
        </row>
        <row r="2312">
          <cell r="A2312" t="str">
            <v>MAR-90250110HU</v>
          </cell>
          <cell r="B2312" t="str">
            <v>Martin</v>
          </cell>
          <cell r="D2312" t="str">
            <v>MAC Aura XIP white in Cardboard</v>
          </cell>
          <cell r="E2312" t="str">
            <v>MAR--MAC</v>
          </cell>
          <cell r="G2312" t="str">
            <v>Description updated to reflect packaging material change</v>
          </cell>
          <cell r="H2312" t="str">
            <v>MAC Aura XIP white in Cardboard</v>
          </cell>
          <cell r="I2312" t="str">
            <v>MAC Aura XIP white in Cardboard</v>
          </cell>
          <cell r="J2312">
            <v>7305</v>
          </cell>
          <cell r="K2312">
            <v>7305</v>
          </cell>
          <cell r="L2312">
            <v>4017.7500000000005</v>
          </cell>
          <cell r="P2312">
            <v>688705007571</v>
          </cell>
          <cell r="V2312" t="str">
            <v>HU</v>
          </cell>
          <cell r="X2312" t="str">
            <v>https://www.martin.com/products/mac-aura-xip</v>
          </cell>
          <cell r="Y2312">
            <v>556</v>
          </cell>
        </row>
        <row r="2313">
          <cell r="A2313" t="str">
            <v>MAC Aura XIP Accessories</v>
          </cell>
          <cell r="B2313" t="str">
            <v>Martin</v>
          </cell>
          <cell r="Y2313">
            <v>557</v>
          </cell>
        </row>
        <row r="2314">
          <cell r="A2314" t="str">
            <v>MAR-91515057</v>
          </cell>
          <cell r="B2314" t="str">
            <v>Martin</v>
          </cell>
          <cell r="D2314" t="str">
            <v>Flightcase for 6 x MAC Aura XIP</v>
          </cell>
          <cell r="E2314" t="str">
            <v>MAR--VDO</v>
          </cell>
          <cell r="H2314" t="str">
            <v>Flightcase for 6 x MAC Aura XIP</v>
          </cell>
          <cell r="I2314" t="str">
            <v>Flightcase for 6 x MAC Aura XIP</v>
          </cell>
          <cell r="J2314">
            <v>2312</v>
          </cell>
          <cell r="K2314">
            <v>2312</v>
          </cell>
          <cell r="L2314">
            <v>1271.6000000000001</v>
          </cell>
          <cell r="P2314">
            <v>688705008196</v>
          </cell>
          <cell r="V2314" t="str">
            <v>DE</v>
          </cell>
          <cell r="Y2314">
            <v>558</v>
          </cell>
        </row>
        <row r="2315">
          <cell r="A2315" t="str">
            <v>MAR-91611861HU</v>
          </cell>
          <cell r="B2315" t="str">
            <v>Martin</v>
          </cell>
          <cell r="D2315" t="str">
            <v>Additional dual SiP Foam Flightcase Insert for MAC Aura XIP</v>
          </cell>
          <cell r="E2315" t="str">
            <v>EXT-PROJ</v>
          </cell>
          <cell r="H2315" t="str">
            <v>Additional dual SiP Foam Flightcase Insert for MAC Aura XIP</v>
          </cell>
          <cell r="I2315" t="str">
            <v>Additional dual SiP Foam Flightcase Insert for MAC Aura XIP</v>
          </cell>
          <cell r="J2315">
            <v>580</v>
          </cell>
          <cell r="K2315">
            <v>580</v>
          </cell>
          <cell r="L2315">
            <v>319</v>
          </cell>
          <cell r="P2315">
            <v>688705009070</v>
          </cell>
          <cell r="V2315" t="str">
            <v>HU</v>
          </cell>
          <cell r="Y2315">
            <v>559</v>
          </cell>
        </row>
        <row r="2316">
          <cell r="A2316" t="str">
            <v>MAC Aura PXL</v>
          </cell>
          <cell r="B2316" t="str">
            <v>Martin</v>
          </cell>
          <cell r="Y2316">
            <v>560</v>
          </cell>
        </row>
        <row r="2317">
          <cell r="A2317" t="str">
            <v>90250035HU</v>
          </cell>
          <cell r="B2317" t="str">
            <v>Martin</v>
          </cell>
          <cell r="C2317" t="str">
            <v>LED</v>
          </cell>
          <cell r="D2317" t="str">
            <v>MAC Aura PXL EPS</v>
          </cell>
          <cell r="E2317" t="str">
            <v>MAR--MAC</v>
          </cell>
          <cell r="H2317" t="str">
            <v>MAC Aura PXL EPS</v>
          </cell>
          <cell r="I2317" t="str">
            <v>MAC Aura PXL EPS</v>
          </cell>
          <cell r="J2317">
            <v>9268</v>
          </cell>
          <cell r="K2317">
            <v>9268</v>
          </cell>
          <cell r="L2317">
            <v>5097.4000000000005</v>
          </cell>
          <cell r="P2317">
            <v>688705006451</v>
          </cell>
          <cell r="V2317" t="str">
            <v>HU</v>
          </cell>
          <cell r="Y2317">
            <v>561</v>
          </cell>
        </row>
        <row r="2318">
          <cell r="A2318" t="str">
            <v>90250040HU</v>
          </cell>
          <cell r="B2318" t="str">
            <v>Martin</v>
          </cell>
          <cell r="C2318" t="str">
            <v>LED</v>
          </cell>
          <cell r="D2318" t="str">
            <v>MAC Aura PXL SIP</v>
          </cell>
          <cell r="E2318" t="str">
            <v>MAR--MAC</v>
          </cell>
          <cell r="H2318" t="str">
            <v>MAC Aura PXL SIP</v>
          </cell>
          <cell r="I2318" t="str">
            <v>MAC Aura PXL SIP</v>
          </cell>
          <cell r="J2318">
            <v>9651</v>
          </cell>
          <cell r="K2318">
            <v>9651</v>
          </cell>
          <cell r="L2318">
            <v>5308.05</v>
          </cell>
          <cell r="P2318">
            <v>688705006468</v>
          </cell>
          <cell r="V2318" t="str">
            <v>HU</v>
          </cell>
          <cell r="Y2318">
            <v>562</v>
          </cell>
        </row>
        <row r="2319">
          <cell r="A2319" t="str">
            <v>90250030HU</v>
          </cell>
          <cell r="B2319" t="str">
            <v>Martin</v>
          </cell>
          <cell r="C2319" t="str">
            <v>LED</v>
          </cell>
          <cell r="D2319" t="str">
            <v>MAC Aura PXL, white finish, EPS</v>
          </cell>
          <cell r="E2319" t="str">
            <v>MSL-QUANT</v>
          </cell>
          <cell r="H2319" t="str">
            <v>MAC Aura PXL, white finish, EPS</v>
          </cell>
          <cell r="I2319" t="str">
            <v>MAC Aura PXL, white finish, EPS</v>
          </cell>
          <cell r="J2319">
            <v>10567</v>
          </cell>
          <cell r="K2319">
            <v>10567</v>
          </cell>
          <cell r="L2319">
            <v>5811.85</v>
          </cell>
          <cell r="P2319">
            <v>688705006475</v>
          </cell>
          <cell r="V2319" t="str">
            <v>ZZ</v>
          </cell>
          <cell r="Y2319">
            <v>563</v>
          </cell>
        </row>
        <row r="2320">
          <cell r="A2320" t="str">
            <v>MAC Aura PXL Accessories</v>
          </cell>
          <cell r="B2320" t="str">
            <v>Martin</v>
          </cell>
          <cell r="Y2320">
            <v>564</v>
          </cell>
        </row>
        <row r="2321">
          <cell r="A2321" t="str">
            <v>MAR-91614062HU</v>
          </cell>
          <cell r="B2321" t="str">
            <v>Martin</v>
          </cell>
          <cell r="D2321" t="str">
            <v>MAC Aura PXL SoftLens</v>
          </cell>
          <cell r="E2321" t="str">
            <v>MAR--MAC</v>
          </cell>
          <cell r="H2321" t="str">
            <v>MAC Aura PXL SoftLens</v>
          </cell>
          <cell r="I2321" t="str">
            <v>MAC Aura PXL SoftLens</v>
          </cell>
          <cell r="J2321">
            <v>136</v>
          </cell>
          <cell r="K2321">
            <v>136</v>
          </cell>
          <cell r="L2321">
            <v>74.800000000000011</v>
          </cell>
          <cell r="P2321">
            <v>688705008219</v>
          </cell>
          <cell r="V2321" t="str">
            <v>HU</v>
          </cell>
          <cell r="Y2321">
            <v>565</v>
          </cell>
        </row>
        <row r="2322">
          <cell r="A2322">
            <v>91515052</v>
          </cell>
          <cell r="B2322" t="str">
            <v>Martin</v>
          </cell>
          <cell r="C2322" t="str">
            <v>LED</v>
          </cell>
          <cell r="D2322" t="str">
            <v>Three-unit flight case for MAC Allure/MAC Aura PXL</v>
          </cell>
          <cell r="E2322" t="str">
            <v>MSL-ENCORE</v>
          </cell>
          <cell r="H2322" t="str">
            <v>Three-unit flight case for MAC Allure/MAC Aura PXL</v>
          </cell>
          <cell r="I2322" t="str">
            <v>Three-unit flight case for MAC Allure/MAC Aura PXL</v>
          </cell>
          <cell r="J2322">
            <v>2103</v>
          </cell>
          <cell r="K2322">
            <v>2103</v>
          </cell>
          <cell r="L2322">
            <v>1156.6500000000001</v>
          </cell>
          <cell r="P2322">
            <v>5706681005741</v>
          </cell>
          <cell r="V2322" t="str">
            <v>DE</v>
          </cell>
          <cell r="Y2322">
            <v>566</v>
          </cell>
        </row>
        <row r="2323">
          <cell r="A2323" t="str">
            <v>91611860HU</v>
          </cell>
          <cell r="B2323" t="str">
            <v>Martin</v>
          </cell>
          <cell r="D2323" t="str">
            <v>SIP Packaging MAC Allure/MAC Aura PXL</v>
          </cell>
          <cell r="E2323" t="str">
            <v>MAR--ACC</v>
          </cell>
          <cell r="H2323" t="str">
            <v>SIP Packaging MAC Allure/MAC Aura PXL</v>
          </cell>
          <cell r="I2323" t="str">
            <v>SIP Packaging MAC Allure/MAC Aura PXL</v>
          </cell>
          <cell r="J2323">
            <v>611</v>
          </cell>
          <cell r="K2323">
            <v>611</v>
          </cell>
          <cell r="L2323">
            <v>336.05</v>
          </cell>
          <cell r="P2323">
            <v>688705005751</v>
          </cell>
          <cell r="V2323" t="str">
            <v>HU</v>
          </cell>
          <cell r="Y2323">
            <v>567</v>
          </cell>
        </row>
        <row r="2324">
          <cell r="A2324" t="str">
            <v>MAC Aura Raven XIP</v>
          </cell>
          <cell r="B2324" t="str">
            <v>Martin</v>
          </cell>
          <cell r="Y2324">
            <v>568</v>
          </cell>
        </row>
        <row r="2325">
          <cell r="A2325" t="str">
            <v>MAR-90250400HU</v>
          </cell>
          <cell r="B2325" t="str">
            <v>Martin</v>
          </cell>
          <cell r="C2325" t="str">
            <v>MAC Aura family</v>
          </cell>
          <cell r="D2325" t="str">
            <v>MAC Aura Raven XIP in EPS</v>
          </cell>
          <cell r="E2325" t="str">
            <v>MAR-MAC</v>
          </cell>
          <cell r="H2325" t="str">
            <v>MAC Aura Raven XIP in EPS</v>
          </cell>
          <cell r="I2325" t="str">
            <v>MAC Aura Raven XIP in EPS</v>
          </cell>
          <cell r="J2325">
            <v>11470</v>
          </cell>
          <cell r="K2325">
            <v>11470</v>
          </cell>
          <cell r="L2325">
            <v>6308.5000000000009</v>
          </cell>
          <cell r="P2325">
            <v>5706681010882</v>
          </cell>
          <cell r="Q2325">
            <v>688705010885</v>
          </cell>
          <cell r="R2325">
            <v>73.849999999999994</v>
          </cell>
          <cell r="S2325">
            <v>25.59</v>
          </cell>
          <cell r="T2325">
            <v>15.75</v>
          </cell>
          <cell r="U2325">
            <v>28.35</v>
          </cell>
          <cell r="V2325" t="str">
            <v>HU</v>
          </cell>
          <cell r="X2325" t="str">
            <v xml:space="preserve">  https://www.martin.com/en/products/mac-aura-raven-xip</v>
          </cell>
          <cell r="Y2325">
            <v>569</v>
          </cell>
        </row>
        <row r="2326">
          <cell r="A2326" t="str">
            <v>MAR-90250405HU</v>
          </cell>
          <cell r="B2326" t="str">
            <v>Martin</v>
          </cell>
          <cell r="C2326" t="str">
            <v>MAC Aura family</v>
          </cell>
          <cell r="D2326" t="str">
            <v>MAC Aura Raven XIP in SiP</v>
          </cell>
          <cell r="E2326" t="str">
            <v>MAR-MAC</v>
          </cell>
          <cell r="H2326" t="str">
            <v>MAC Aura Raven XIP in SiP</v>
          </cell>
          <cell r="I2326" t="str">
            <v>MAC Aura Raven XIP in SiP</v>
          </cell>
          <cell r="J2326">
            <v>12212</v>
          </cell>
          <cell r="K2326">
            <v>12212</v>
          </cell>
          <cell r="L2326">
            <v>6716.6</v>
          </cell>
          <cell r="P2326">
            <v>5706681010875</v>
          </cell>
          <cell r="Q2326">
            <v>688705010878</v>
          </cell>
          <cell r="R2326">
            <v>85.98</v>
          </cell>
          <cell r="S2326">
            <v>22.83</v>
          </cell>
          <cell r="T2326">
            <v>14.96</v>
          </cell>
          <cell r="U2326">
            <v>27.56</v>
          </cell>
          <cell r="V2326" t="str">
            <v>HU</v>
          </cell>
          <cell r="X2326" t="str">
            <v xml:space="preserve">  https://www.martin.com/en/products/mac-aura-raven-xip</v>
          </cell>
          <cell r="Y2326">
            <v>570</v>
          </cell>
        </row>
        <row r="2327">
          <cell r="A2327" t="str">
            <v>MAR-90250410HU</v>
          </cell>
          <cell r="B2327" t="str">
            <v>Martin</v>
          </cell>
          <cell r="C2327" t="str">
            <v>MAC Aura family</v>
          </cell>
          <cell r="D2327" t="str">
            <v>MAC Aura Raven XIP white in EPS</v>
          </cell>
          <cell r="E2327" t="str">
            <v>MAR-MAC</v>
          </cell>
          <cell r="H2327" t="str">
            <v>MAC Aura Raven XIP white in EPS</v>
          </cell>
          <cell r="I2327" t="str">
            <v>MAC Aura Raven XIP white in EPS</v>
          </cell>
          <cell r="J2327">
            <v>13560</v>
          </cell>
          <cell r="K2327">
            <v>13560</v>
          </cell>
          <cell r="L2327">
            <v>7458.0000000000009</v>
          </cell>
          <cell r="P2327">
            <v>5706681010868</v>
          </cell>
          <cell r="Q2327">
            <v>688705010861</v>
          </cell>
          <cell r="R2327">
            <v>73.849999999999994</v>
          </cell>
          <cell r="S2327">
            <v>25.59</v>
          </cell>
          <cell r="T2327">
            <v>15.75</v>
          </cell>
          <cell r="U2327">
            <v>28.35</v>
          </cell>
          <cell r="V2327" t="str">
            <v>HU</v>
          </cell>
          <cell r="X2327" t="str">
            <v xml:space="preserve">  https://www.martin.com/en/products/mac-aura-raven-xip</v>
          </cell>
          <cell r="Y2327">
            <v>571</v>
          </cell>
        </row>
        <row r="2328">
          <cell r="A2328" t="str">
            <v>MAC Aura Raven XIP Accessories</v>
          </cell>
          <cell r="B2328" t="str">
            <v>Martin</v>
          </cell>
          <cell r="Y2328">
            <v>572</v>
          </cell>
        </row>
        <row r="2329">
          <cell r="A2329" t="str">
            <v>MAR-91614064HU</v>
          </cell>
          <cell r="B2329" t="str">
            <v>Martin</v>
          </cell>
          <cell r="C2329" t="str">
            <v>MAC Aura family</v>
          </cell>
          <cell r="D2329" t="str">
            <v>MAC Aura Raven XIP BeamShaper Module</v>
          </cell>
          <cell r="E2329" t="str">
            <v>MAR-MAC</v>
          </cell>
          <cell r="H2329" t="str">
            <v>MAC Aura Raven XIP BeamShaper Module</v>
          </cell>
          <cell r="I2329" t="str">
            <v>MAC Aura Raven XIP BeamShaper Module</v>
          </cell>
          <cell r="J2329">
            <v>852</v>
          </cell>
          <cell r="K2329">
            <v>852</v>
          </cell>
          <cell r="L2329">
            <v>468.6</v>
          </cell>
          <cell r="P2329">
            <v>5706681010844</v>
          </cell>
          <cell r="Q2329">
            <v>688705010847</v>
          </cell>
          <cell r="V2329" t="str">
            <v>HU</v>
          </cell>
          <cell r="Y2329">
            <v>573</v>
          </cell>
        </row>
        <row r="2330">
          <cell r="A2330" t="str">
            <v>MAR-91515064</v>
          </cell>
          <cell r="B2330" t="str">
            <v>Martin</v>
          </cell>
          <cell r="C2330" t="str">
            <v>MAC Aura family</v>
          </cell>
          <cell r="D2330" t="str">
            <v>Flightcase for 2x MAC Aura Raven XIP</v>
          </cell>
          <cell r="E2330" t="str">
            <v>MAR--MAC</v>
          </cell>
          <cell r="H2330" t="str">
            <v>Flightcase for 2x MAC Aura Raven XIP</v>
          </cell>
          <cell r="I2330" t="str">
            <v>Flightcase for 2x MAC Aura Raven XIP</v>
          </cell>
          <cell r="J2330">
            <v>2457</v>
          </cell>
          <cell r="K2330">
            <v>2457</v>
          </cell>
          <cell r="L2330">
            <v>1351.3500000000001</v>
          </cell>
          <cell r="P2330">
            <v>5706681011070</v>
          </cell>
          <cell r="Q2330">
            <v>688705011073</v>
          </cell>
          <cell r="R2330">
            <v>116.84</v>
          </cell>
          <cell r="S2330">
            <v>38.979999999999997</v>
          </cell>
          <cell r="T2330">
            <v>23.23</v>
          </cell>
          <cell r="U2330">
            <v>33.07</v>
          </cell>
          <cell r="V2330" t="str">
            <v>DE</v>
          </cell>
          <cell r="X2330" t="str">
            <v xml:space="preserve">  https://www.martin.com/en/products/mac-aura-raven-xip</v>
          </cell>
          <cell r="Y2330">
            <v>574</v>
          </cell>
        </row>
        <row r="2331">
          <cell r="A2331" t="str">
            <v>MAR-91611864HU</v>
          </cell>
          <cell r="B2331" t="str">
            <v>Martin</v>
          </cell>
          <cell r="C2331" t="str">
            <v>MAC Aura family</v>
          </cell>
          <cell r="D2331" t="str">
            <v>Additional SiP Foam Flightcase Insert for MAC Aura Raven XIP</v>
          </cell>
          <cell r="E2331" t="str">
            <v>MAR--MAC</v>
          </cell>
          <cell r="H2331" t="str">
            <v>Additional SiP Foam Flightcase Insert for MAC Aura Raven XIP</v>
          </cell>
          <cell r="I2331" t="str">
            <v>Additional SiP Foam Flightcase Insert for MAC Aura Raven XIP</v>
          </cell>
          <cell r="J2331">
            <v>803</v>
          </cell>
          <cell r="K2331">
            <v>803</v>
          </cell>
          <cell r="L2331">
            <v>441.65000000000003</v>
          </cell>
          <cell r="P2331">
            <v>5706681010851</v>
          </cell>
          <cell r="Q2331">
            <v>688705010854</v>
          </cell>
          <cell r="R2331">
            <v>21.38</v>
          </cell>
          <cell r="S2331">
            <v>22.83</v>
          </cell>
          <cell r="T2331">
            <v>14.96</v>
          </cell>
          <cell r="U2331">
            <v>27.56</v>
          </cell>
          <cell r="V2331" t="str">
            <v>HU</v>
          </cell>
          <cell r="X2331" t="str">
            <v xml:space="preserve">  https://www.martin.com/en/products/mac-aura-raven-xip</v>
          </cell>
          <cell r="Y2331">
            <v>575</v>
          </cell>
        </row>
        <row r="2332">
          <cell r="A2332" t="str">
            <v>MAC Encore Family</v>
          </cell>
          <cell r="B2332" t="str">
            <v>Martin</v>
          </cell>
          <cell r="X2332" t="str">
            <v>http://www.martin.com/en-us/product-details/mac-axiom-hybrid</v>
          </cell>
          <cell r="Y2332">
            <v>577</v>
          </cell>
        </row>
        <row r="2333">
          <cell r="A2333" t="str">
            <v>MAC Encore Performance WRM</v>
          </cell>
          <cell r="B2333" t="str">
            <v>Martin</v>
          </cell>
          <cell r="Y2333">
            <v>578</v>
          </cell>
        </row>
        <row r="2334">
          <cell r="A2334" t="str">
            <v>90234015HU</v>
          </cell>
          <cell r="B2334" t="str">
            <v>Martin</v>
          </cell>
          <cell r="C2334" t="str">
            <v>LED</v>
          </cell>
          <cell r="D2334" t="str">
            <v>MAC ENCORE PERFORMANCE,WRM,EPS</v>
          </cell>
          <cell r="E2334" t="str">
            <v>MSL-ENCORE</v>
          </cell>
          <cell r="H2334" t="str">
            <v>MAC ENCORE PERFORMANCE,WRM,EPS</v>
          </cell>
          <cell r="I2334" t="str">
            <v>MAC ENCORE PERFORMANCE,WRM,EPS</v>
          </cell>
          <cell r="J2334">
            <v>14915</v>
          </cell>
          <cell r="K2334">
            <v>14915</v>
          </cell>
          <cell r="L2334">
            <v>8203.25</v>
          </cell>
          <cell r="P2334">
            <v>688705007403</v>
          </cell>
          <cell r="V2334" t="str">
            <v>HU</v>
          </cell>
          <cell r="X2334" t="str">
            <v>https://www.martin.com/en-US/products/mac-encore-performance-cld</v>
          </cell>
          <cell r="Y2334">
            <v>579</v>
          </cell>
        </row>
        <row r="2335">
          <cell r="A2335" t="str">
            <v>90234016HU</v>
          </cell>
          <cell r="B2335" t="str">
            <v>Martin</v>
          </cell>
          <cell r="C2335" t="str">
            <v>LED</v>
          </cell>
          <cell r="D2335" t="str">
            <v>MAC ENCORE PERFORMANCE,WRM,SIP</v>
          </cell>
          <cell r="E2335" t="str">
            <v>MSL-ENCORE</v>
          </cell>
          <cell r="H2335" t="str">
            <v>MAC ENCORE PERFORMANCE,WRM,SIP</v>
          </cell>
          <cell r="I2335" t="str">
            <v>MAC ENCORE PERFORMANCE,WRM,SIP</v>
          </cell>
          <cell r="J2335">
            <v>15338</v>
          </cell>
          <cell r="K2335">
            <v>15338</v>
          </cell>
          <cell r="L2335">
            <v>8435.9000000000015</v>
          </cell>
          <cell r="V2335" t="str">
            <v>HU</v>
          </cell>
          <cell r="X2335" t="str">
            <v>https://www.martin.com/en-US/products/mac-encore-performance-cld</v>
          </cell>
          <cell r="Y2335">
            <v>580</v>
          </cell>
        </row>
        <row r="2336">
          <cell r="A2336" t="str">
            <v>MAC Encore Performance CLD</v>
          </cell>
          <cell r="B2336" t="str">
            <v>Martin</v>
          </cell>
          <cell r="Y2336">
            <v>581</v>
          </cell>
        </row>
        <row r="2337">
          <cell r="A2337" t="str">
            <v>90234000HU</v>
          </cell>
          <cell r="B2337" t="str">
            <v>Martin</v>
          </cell>
          <cell r="C2337" t="str">
            <v>LED</v>
          </cell>
          <cell r="D2337" t="str">
            <v>MAC ENCORE PERFORMANCE,CLD,EPS</v>
          </cell>
          <cell r="E2337" t="str">
            <v>MSL-VIPER</v>
          </cell>
          <cell r="H2337" t="str">
            <v>MAC ENCORE PERFORMANCE,CLD,EPS</v>
          </cell>
          <cell r="I2337" t="str">
            <v>MAC ENCORE PERFORMANCE,CLD,EPS</v>
          </cell>
          <cell r="J2337">
            <v>15063</v>
          </cell>
          <cell r="K2337">
            <v>15063</v>
          </cell>
          <cell r="L2337">
            <v>8284.6500000000015</v>
          </cell>
          <cell r="P2337">
            <v>688705007397</v>
          </cell>
          <cell r="V2337" t="str">
            <v>HU</v>
          </cell>
          <cell r="Y2337">
            <v>582</v>
          </cell>
        </row>
        <row r="2338">
          <cell r="A2338" t="str">
            <v>90234005HU</v>
          </cell>
          <cell r="B2338" t="str">
            <v>Martin</v>
          </cell>
          <cell r="C2338" t="str">
            <v>LED</v>
          </cell>
          <cell r="D2338" t="str">
            <v>MAC ENCORE PERFORMANCE,CLD,SIP</v>
          </cell>
          <cell r="E2338" t="str">
            <v>MSL-ENCORE</v>
          </cell>
          <cell r="H2338" t="str">
            <v>MAC ENCORE PERFORMANCE,CLD,SIP</v>
          </cell>
          <cell r="I2338" t="str">
            <v>MAC ENCORE PERFORMANCE,CLD,SIP</v>
          </cell>
          <cell r="J2338">
            <v>15350</v>
          </cell>
          <cell r="K2338">
            <v>15350</v>
          </cell>
          <cell r="L2338">
            <v>8442.5</v>
          </cell>
          <cell r="P2338">
            <v>688705000404</v>
          </cell>
          <cell r="V2338" t="str">
            <v>HU</v>
          </cell>
          <cell r="X2338" t="str">
            <v>https://www.martin.com/en-US/products/mac-encore-performance-wrm</v>
          </cell>
          <cell r="Y2338">
            <v>583</v>
          </cell>
        </row>
        <row r="2339">
          <cell r="A2339" t="str">
            <v>MAC Encore Wash WRM</v>
          </cell>
          <cell r="B2339" t="str">
            <v>Martin</v>
          </cell>
          <cell r="Y2339">
            <v>584</v>
          </cell>
        </row>
        <row r="2340">
          <cell r="A2340" t="str">
            <v>90234025HU</v>
          </cell>
          <cell r="B2340" t="str">
            <v>Martin</v>
          </cell>
          <cell r="C2340" t="str">
            <v>LED</v>
          </cell>
          <cell r="D2340" t="str">
            <v>MAC ENCORE WASH,WRM,EPS</v>
          </cell>
          <cell r="E2340" t="str">
            <v>MSL-ENCORE</v>
          </cell>
          <cell r="H2340" t="str">
            <v>MAC ENCORE WASH,WRM,EPS</v>
          </cell>
          <cell r="I2340" t="str">
            <v>MAC ENCORE WASH,WRM,EPS</v>
          </cell>
          <cell r="J2340">
            <v>12600</v>
          </cell>
          <cell r="K2340">
            <v>12600</v>
          </cell>
          <cell r="L2340">
            <v>6930.0000000000009</v>
          </cell>
          <cell r="P2340">
            <v>688705007410</v>
          </cell>
          <cell r="V2340" t="str">
            <v>HU</v>
          </cell>
          <cell r="X2340" t="str">
            <v>https://www.martin.com/en-US/products/mac-encore-wash-wrm</v>
          </cell>
          <cell r="Y2340">
            <v>585</v>
          </cell>
        </row>
        <row r="2341">
          <cell r="A2341" t="str">
            <v>90234030HU</v>
          </cell>
          <cell r="B2341" t="str">
            <v>Martin</v>
          </cell>
          <cell r="C2341" t="str">
            <v>LED</v>
          </cell>
          <cell r="D2341" t="str">
            <v>MAC ENCORE WASH,WRM,SiP</v>
          </cell>
          <cell r="E2341" t="str">
            <v>MSL-ENCORE</v>
          </cell>
          <cell r="H2341" t="str">
            <v>MAC ENCORE WASH,WRM,SiP</v>
          </cell>
          <cell r="I2341" t="str">
            <v>MAC ENCORE WASH,WRM,SiP</v>
          </cell>
          <cell r="J2341">
            <v>12943</v>
          </cell>
          <cell r="K2341">
            <v>12943</v>
          </cell>
          <cell r="L2341">
            <v>7118.6500000000005</v>
          </cell>
          <cell r="P2341">
            <v>688705000428</v>
          </cell>
          <cell r="V2341" t="str">
            <v>HU</v>
          </cell>
          <cell r="X2341" t="str">
            <v>https://www.martin.com/en-US/products/mac-encore-wash-cld</v>
          </cell>
          <cell r="Y2341">
            <v>586</v>
          </cell>
        </row>
        <row r="2342">
          <cell r="A2342" t="str">
            <v>MAC Encore Wash CLD</v>
          </cell>
          <cell r="B2342" t="str">
            <v>Martin</v>
          </cell>
          <cell r="Y2342">
            <v>587</v>
          </cell>
        </row>
        <row r="2343">
          <cell r="A2343" t="str">
            <v>90234040HU</v>
          </cell>
          <cell r="B2343" t="str">
            <v>Martin</v>
          </cell>
          <cell r="C2343" t="str">
            <v>LED</v>
          </cell>
          <cell r="D2343" t="str">
            <v>MAC ENCORE WASH,CLD,EPS</v>
          </cell>
          <cell r="E2343" t="str">
            <v>MSL-ENCORE</v>
          </cell>
          <cell r="H2343" t="str">
            <v>MAC ENCORE WASH,CLD,EPS</v>
          </cell>
          <cell r="I2343" t="str">
            <v>MAC ENCORE WASH,CLD,EPS</v>
          </cell>
          <cell r="J2343">
            <v>12602</v>
          </cell>
          <cell r="K2343">
            <v>12602</v>
          </cell>
          <cell r="L2343">
            <v>6931.1</v>
          </cell>
          <cell r="P2343">
            <v>688705007427</v>
          </cell>
          <cell r="V2343" t="str">
            <v>HU</v>
          </cell>
          <cell r="X2343" t="str">
            <v>https://www.martin.com/en-US/products/mac-encore-wash-cld</v>
          </cell>
          <cell r="Y2343">
            <v>588</v>
          </cell>
        </row>
        <row r="2344">
          <cell r="A2344" t="str">
            <v>90234045HU</v>
          </cell>
          <cell r="B2344" t="str">
            <v>Martin</v>
          </cell>
          <cell r="C2344" t="str">
            <v>LED</v>
          </cell>
          <cell r="D2344" t="str">
            <v>MAC ENCORE WASH,CLD,SiP</v>
          </cell>
          <cell r="E2344" t="str">
            <v>MSL-ENCORE</v>
          </cell>
          <cell r="H2344" t="str">
            <v>MAC ENCORE WASH,CLD,SiP</v>
          </cell>
          <cell r="I2344" t="str">
            <v>MAC ENCORE WASH,CLD,SiP</v>
          </cell>
          <cell r="J2344">
            <v>12871</v>
          </cell>
          <cell r="K2344">
            <v>12871</v>
          </cell>
          <cell r="L2344">
            <v>7079.05</v>
          </cell>
          <cell r="P2344">
            <v>688705000411</v>
          </cell>
          <cell r="V2344" t="str">
            <v>HU</v>
          </cell>
          <cell r="X2344" t="str">
            <v>https://www.martin.com/en-US/products/mac-encore-performance-wrm</v>
          </cell>
          <cell r="Y2344">
            <v>589</v>
          </cell>
        </row>
        <row r="2345">
          <cell r="A2345" t="str">
            <v>90234050HU</v>
          </cell>
          <cell r="B2345" t="str">
            <v>Martin</v>
          </cell>
          <cell r="C2345" t="str">
            <v>LED</v>
          </cell>
          <cell r="D2345" t="str">
            <v>MAC ENCORE WASH,CLD,EPS,WHITE</v>
          </cell>
          <cell r="E2345" t="str">
            <v>MSL-ENCORE</v>
          </cell>
          <cell r="G2345" t="str">
            <v>EOL stage – limited availability may apply</v>
          </cell>
          <cell r="H2345" t="str">
            <v>MAC ENCORE WASH,CLD,EPS,WHITE</v>
          </cell>
          <cell r="I2345" t="str">
            <v>MAC ENCORE WASH,CLD,EPS,WHITE</v>
          </cell>
          <cell r="J2345">
            <v>14105</v>
          </cell>
          <cell r="K2345">
            <v>14105</v>
          </cell>
          <cell r="L2345">
            <v>7757.7500000000009</v>
          </cell>
          <cell r="V2345" t="str">
            <v>HU</v>
          </cell>
          <cell r="X2345" t="str">
            <v>https://www.martin.com/en-US/products/mac-encore-performance-cld</v>
          </cell>
          <cell r="Y2345">
            <v>590</v>
          </cell>
        </row>
        <row r="2346">
          <cell r="A2346" t="str">
            <v>MAC Encore Accessories</v>
          </cell>
          <cell r="B2346" t="str">
            <v>Martin</v>
          </cell>
          <cell r="Y2346">
            <v>591</v>
          </cell>
        </row>
        <row r="2347">
          <cell r="A2347">
            <v>91515048</v>
          </cell>
          <cell r="B2347" t="str">
            <v>Martin</v>
          </cell>
          <cell r="C2347" t="str">
            <v>LED</v>
          </cell>
          <cell r="D2347" t="str">
            <v>FLIGHTCASE 2X MAC ENCORE</v>
          </cell>
          <cell r="E2347" t="str">
            <v>MAR--VDO</v>
          </cell>
          <cell r="H2347" t="str">
            <v>FLIGHTCASE 2X MAC ENCORE</v>
          </cell>
          <cell r="I2347" t="str">
            <v>FLIGHTCASE 2X MAC ENCORE</v>
          </cell>
          <cell r="J2347">
            <v>2181</v>
          </cell>
          <cell r="K2347">
            <v>2181</v>
          </cell>
          <cell r="L2347">
            <v>1199.5500000000002</v>
          </cell>
          <cell r="P2347">
            <v>5706681239306</v>
          </cell>
          <cell r="V2347" t="str">
            <v>DE</v>
          </cell>
          <cell r="X2347" t="str">
            <v>https://www.martin.com/en-US/products/mac-encore-performance-wrm</v>
          </cell>
          <cell r="Y2347">
            <v>592</v>
          </cell>
        </row>
        <row r="2348">
          <cell r="A2348" t="str">
            <v>91001002HU</v>
          </cell>
          <cell r="B2348" t="str">
            <v>Martin</v>
          </cell>
          <cell r="C2348" t="str">
            <v>LED</v>
          </cell>
          <cell r="D2348" t="str">
            <v>HEAVY FROST ASSY MAC ENCORE PERFORMANCE</v>
          </cell>
          <cell r="E2348" t="str">
            <v>MSL-ENCORE</v>
          </cell>
          <cell r="H2348" t="str">
            <v>HEAVY FROST ASSY MAC ENCORE PERFORMANCE</v>
          </cell>
          <cell r="I2348" t="str">
            <v>HEAVY FROST ASSY MAC ENCORE PERFORMANCE</v>
          </cell>
          <cell r="J2348">
            <v>77</v>
          </cell>
          <cell r="K2348">
            <v>77</v>
          </cell>
          <cell r="L2348">
            <v>42.35</v>
          </cell>
          <cell r="P2348">
            <v>5706681239375</v>
          </cell>
          <cell r="V2348" t="str">
            <v>HU</v>
          </cell>
          <cell r="X2348" t="str">
            <v>https://www.martin.com/en-US/products/mac-encore-wash-wrm</v>
          </cell>
          <cell r="Y2348">
            <v>593</v>
          </cell>
        </row>
        <row r="2349">
          <cell r="A2349" t="str">
            <v>91001001HU</v>
          </cell>
          <cell r="B2349" t="str">
            <v>Martin</v>
          </cell>
          <cell r="C2349" t="str">
            <v>LED</v>
          </cell>
          <cell r="D2349" t="str">
            <v>Set of Followspot Handles MAC Encore</v>
          </cell>
          <cell r="E2349" t="str">
            <v>MAR--P3</v>
          </cell>
          <cell r="H2349" t="str">
            <v>Set of Followspot Handles MAC Encore</v>
          </cell>
          <cell r="I2349" t="str">
            <v>Set of Followspot Handles MAC Encore</v>
          </cell>
          <cell r="J2349">
            <v>248</v>
          </cell>
          <cell r="K2349">
            <v>248</v>
          </cell>
          <cell r="L2349">
            <v>136.4</v>
          </cell>
          <cell r="P2349">
            <v>5706681239368</v>
          </cell>
          <cell r="V2349" t="str">
            <v>HU</v>
          </cell>
          <cell r="X2349" t="str">
            <v>https://www.martin.com/en/product_families/mac-encore</v>
          </cell>
          <cell r="Y2349">
            <v>594</v>
          </cell>
        </row>
        <row r="2350">
          <cell r="A2350" t="str">
            <v>91616115HU</v>
          </cell>
          <cell r="B2350" t="str">
            <v>Martin</v>
          </cell>
          <cell r="C2350" t="str">
            <v>LED</v>
          </cell>
          <cell r="D2350" t="str">
            <v>SIP Packaging MAC Encore Family</v>
          </cell>
          <cell r="E2350" t="str">
            <v>MSL-ENCORE</v>
          </cell>
          <cell r="H2350" t="str">
            <v>SIP Packaging MAC Encore Family</v>
          </cell>
          <cell r="I2350" t="str">
            <v>SIP Packaging MAC Encore Family</v>
          </cell>
          <cell r="J2350">
            <v>904</v>
          </cell>
          <cell r="K2350">
            <v>904</v>
          </cell>
          <cell r="L2350">
            <v>497.20000000000005</v>
          </cell>
          <cell r="P2350">
            <v>5706681239917</v>
          </cell>
          <cell r="V2350" t="str">
            <v>HU</v>
          </cell>
          <cell r="X2350" t="str">
            <v>https://www.martin.com/en/product_families/mac-encore</v>
          </cell>
          <cell r="Y2350">
            <v>595</v>
          </cell>
        </row>
        <row r="2351">
          <cell r="A2351">
            <v>91001003</v>
          </cell>
          <cell r="B2351" t="str">
            <v>Martin</v>
          </cell>
          <cell r="C2351" t="str">
            <v>LED</v>
          </cell>
          <cell r="D2351" t="str">
            <v>Static Gobo Wheel MAC Encore Performance</v>
          </cell>
          <cell r="E2351" t="str">
            <v>MAR--P3</v>
          </cell>
          <cell r="G2351" t="str">
            <v>EOL stage – limited availability may apply</v>
          </cell>
          <cell r="H2351" t="str">
            <v>Static Gobo Wheel MAC Encore Performance</v>
          </cell>
          <cell r="I2351" t="str">
            <v>Static Gobo Wheel MAC Encore Performance</v>
          </cell>
          <cell r="J2351">
            <v>189</v>
          </cell>
          <cell r="K2351">
            <v>189</v>
          </cell>
          <cell r="L2351">
            <v>103.95</v>
          </cell>
          <cell r="P2351">
            <v>5706681239382</v>
          </cell>
          <cell r="V2351" t="str">
            <v>HU</v>
          </cell>
          <cell r="X2351" t="str">
            <v>https://www.martin.com/en/product_families/mac-encore</v>
          </cell>
          <cell r="Y2351">
            <v>596</v>
          </cell>
        </row>
        <row r="2352">
          <cell r="A2352">
            <v>91001004</v>
          </cell>
          <cell r="B2352" t="str">
            <v>Martin</v>
          </cell>
          <cell r="C2352" t="str">
            <v>LED</v>
          </cell>
          <cell r="D2352" t="str">
            <v>Top Hat MAC Encore Performance</v>
          </cell>
          <cell r="E2352" t="str">
            <v>MSL-ENCORE</v>
          </cell>
          <cell r="H2352" t="str">
            <v>Top Hat MAC Encore Performance</v>
          </cell>
          <cell r="I2352" t="str">
            <v>Top Hat MAC Encore Performance</v>
          </cell>
          <cell r="J2352">
            <v>48</v>
          </cell>
          <cell r="K2352">
            <v>48</v>
          </cell>
          <cell r="L2352">
            <v>26.400000000000002</v>
          </cell>
          <cell r="P2352">
            <v>5706681239399</v>
          </cell>
          <cell r="V2352" t="str">
            <v>HU</v>
          </cell>
          <cell r="X2352" t="str">
            <v>https://www.martin.com/en/product_families/mac-encore</v>
          </cell>
          <cell r="Y2352">
            <v>597</v>
          </cell>
        </row>
        <row r="2353">
          <cell r="A2353" t="str">
            <v>91616110HU</v>
          </cell>
          <cell r="B2353" t="str">
            <v>Martin</v>
          </cell>
          <cell r="C2353" t="str">
            <v>LED</v>
          </cell>
          <cell r="D2353" t="str">
            <v>PC Lens Assy MAC Encore Wash</v>
          </cell>
          <cell r="E2353" t="str">
            <v>MAR--MAC</v>
          </cell>
          <cell r="H2353" t="str">
            <v>PC Lens Assy MAC Encore Wash</v>
          </cell>
          <cell r="I2353" t="str">
            <v>PC Lens Assy MAC Encore Wash</v>
          </cell>
          <cell r="J2353">
            <v>367</v>
          </cell>
          <cell r="K2353">
            <v>367</v>
          </cell>
          <cell r="L2353">
            <v>201.85000000000002</v>
          </cell>
          <cell r="P2353">
            <v>5706681239900</v>
          </cell>
          <cell r="V2353" t="str">
            <v>HU</v>
          </cell>
          <cell r="X2353" t="str">
            <v>https://www.martin.com/en/product_families/mac-encore</v>
          </cell>
          <cell r="Y2353">
            <v>598</v>
          </cell>
        </row>
        <row r="2354">
          <cell r="A2354" t="str">
            <v>MAR-90250200HU</v>
          </cell>
          <cell r="B2354" t="str">
            <v>Martin</v>
          </cell>
          <cell r="C2354" t="str">
            <v>MAC One Family</v>
          </cell>
          <cell r="D2354" t="str">
            <v>MAC One in Cardboard</v>
          </cell>
          <cell r="E2354" t="str">
            <v>MAR--MAC</v>
          </cell>
          <cell r="H2354" t="str">
            <v>MAC One in Cardboard</v>
          </cell>
          <cell r="I2354" t="str">
            <v>MAC One in Cardboard</v>
          </cell>
          <cell r="J2354">
            <v>2841</v>
          </cell>
          <cell r="K2354">
            <v>2841</v>
          </cell>
          <cell r="L2354">
            <v>1562.5500000000002</v>
          </cell>
          <cell r="P2354">
            <v>688705009780</v>
          </cell>
          <cell r="Q2354">
            <v>5706681009787</v>
          </cell>
          <cell r="R2354">
            <v>30.864679999999996</v>
          </cell>
          <cell r="S2354">
            <v>17.750000000000004</v>
          </cell>
          <cell r="T2354">
            <v>12.000000000000002</v>
          </cell>
          <cell r="U2354">
            <v>12.5</v>
          </cell>
          <cell r="V2354" t="str">
            <v>HU</v>
          </cell>
          <cell r="X2354" t="str">
            <v>https://www.martin.com/en/products/mac-one</v>
          </cell>
          <cell r="Y2354">
            <v>602</v>
          </cell>
        </row>
        <row r="2355">
          <cell r="A2355" t="str">
            <v>MAR-90250205HU</v>
          </cell>
          <cell r="B2355" t="str">
            <v>Martin</v>
          </cell>
          <cell r="C2355" t="str">
            <v>MAC One Family</v>
          </cell>
          <cell r="D2355" t="str">
            <v>MAC One in dual SiP</v>
          </cell>
          <cell r="E2355" t="str">
            <v>MAR--MAC</v>
          </cell>
          <cell r="H2355" t="str">
            <v>MAC One in dual SiP</v>
          </cell>
          <cell r="I2355" t="str">
            <v>MAC One in dual SiP</v>
          </cell>
          <cell r="J2355">
            <v>3086</v>
          </cell>
          <cell r="K2355">
            <v>3086</v>
          </cell>
          <cell r="L2355">
            <v>1697.3000000000002</v>
          </cell>
          <cell r="P2355">
            <v>688705009773</v>
          </cell>
          <cell r="Q2355">
            <v>5706681009770</v>
          </cell>
          <cell r="R2355">
            <v>32.187451999999993</v>
          </cell>
          <cell r="S2355">
            <v>23.5</v>
          </cell>
          <cell r="T2355">
            <v>9</v>
          </cell>
          <cell r="U2355">
            <v>17.750000000000004</v>
          </cell>
          <cell r="V2355" t="str">
            <v>HU</v>
          </cell>
          <cell r="X2355" t="str">
            <v>https://www.martin.com/en/products/mac-one</v>
          </cell>
          <cell r="Y2355">
            <v>603</v>
          </cell>
        </row>
        <row r="2356">
          <cell r="A2356" t="str">
            <v>MAR-90250210HU</v>
          </cell>
          <cell r="B2356" t="str">
            <v>Martin</v>
          </cell>
          <cell r="C2356" t="str">
            <v>MAC One Family</v>
          </cell>
          <cell r="D2356" t="str">
            <v>MAC One white in Cardboard</v>
          </cell>
          <cell r="E2356" t="str">
            <v>MAR--MAC</v>
          </cell>
          <cell r="H2356" t="str">
            <v>MAC One white in Cardboard</v>
          </cell>
          <cell r="I2356" t="str">
            <v>MAC One white in Cardboard</v>
          </cell>
          <cell r="J2356">
            <v>3574</v>
          </cell>
          <cell r="K2356">
            <v>3574</v>
          </cell>
          <cell r="L2356">
            <v>1965.7</v>
          </cell>
          <cell r="P2356">
            <v>688705009766</v>
          </cell>
          <cell r="Q2356">
            <v>5706681009763</v>
          </cell>
          <cell r="R2356">
            <v>13.448181999999997</v>
          </cell>
          <cell r="S2356">
            <v>18.110236220472441</v>
          </cell>
          <cell r="T2356">
            <v>13.385826771653544</v>
          </cell>
          <cell r="U2356">
            <v>12.598425196850394</v>
          </cell>
          <cell r="V2356" t="str">
            <v>HU</v>
          </cell>
          <cell r="X2356" t="str">
            <v>https://www.martin.com/en/products/mac-one</v>
          </cell>
          <cell r="Y2356">
            <v>604</v>
          </cell>
        </row>
        <row r="2357">
          <cell r="A2357" t="str">
            <v>MAR-91515058</v>
          </cell>
          <cell r="B2357" t="str">
            <v>Martin</v>
          </cell>
          <cell r="C2357" t="str">
            <v>MAC One Family</v>
          </cell>
          <cell r="D2357" t="str">
            <v>Flightcase for 8 x MAC One</v>
          </cell>
          <cell r="E2357" t="str">
            <v>MAR--MAC</v>
          </cell>
          <cell r="H2357" t="str">
            <v>Flightcase for 8x MAC One</v>
          </cell>
          <cell r="I2357" t="str">
            <v>Flightcase for 8x MAC One</v>
          </cell>
          <cell r="J2357">
            <v>2282</v>
          </cell>
          <cell r="K2357">
            <v>2282</v>
          </cell>
          <cell r="L2357">
            <v>1255.1000000000001</v>
          </cell>
          <cell r="Q2357">
            <v>688705009759</v>
          </cell>
          <cell r="V2357" t="str">
            <v>DE</v>
          </cell>
          <cell r="Y2357">
            <v>606</v>
          </cell>
        </row>
        <row r="2358">
          <cell r="A2358" t="str">
            <v>MAR-91515063</v>
          </cell>
          <cell r="B2358" t="str">
            <v>Martin</v>
          </cell>
          <cell r="C2358" t="str">
            <v>MAC One Family</v>
          </cell>
          <cell r="D2358" t="str">
            <v>MAC One Flightcase Center Upgrade Kit</v>
          </cell>
          <cell r="E2358" t="str">
            <v>MAR--MAC</v>
          </cell>
          <cell r="G2358" t="str">
            <v>EOL stage - TEMPORARY SKU - ONLY FOR CUSTOMERS WHO RECEIVED OLD DESIGN OF FLIGHTCASE</v>
          </cell>
          <cell r="H2358" t="str">
            <v>MAC One Flightcase Center Upgrade Kit</v>
          </cell>
          <cell r="I2358" t="str">
            <v>MAC One Flightcase Center Upgrade Kit</v>
          </cell>
          <cell r="J2358">
            <v>282</v>
          </cell>
          <cell r="K2358">
            <v>282</v>
          </cell>
          <cell r="L2358">
            <v>155.10000000000002</v>
          </cell>
          <cell r="P2358">
            <v>688705010922</v>
          </cell>
          <cell r="Q2358">
            <v>5706681010929</v>
          </cell>
          <cell r="R2358">
            <v>16.093725999999997</v>
          </cell>
          <cell r="S2358">
            <v>46.45669291338583</v>
          </cell>
          <cell r="T2358">
            <v>9.0551181102362204</v>
          </cell>
          <cell r="U2358">
            <v>2.3622047244094491</v>
          </cell>
          <cell r="V2358" t="str">
            <v>ZZ</v>
          </cell>
          <cell r="X2358" t="str">
            <v>https://www.martin.com/en/products/mac-one</v>
          </cell>
          <cell r="Y2358">
            <v>607</v>
          </cell>
        </row>
        <row r="2359">
          <cell r="A2359" t="str">
            <v>MAR-91611862HU</v>
          </cell>
          <cell r="B2359" t="str">
            <v>Martin</v>
          </cell>
          <cell r="C2359" t="str">
            <v>MAC One Family</v>
          </cell>
          <cell r="D2359" t="str">
            <v>Additional dual SiP Foam Flightcase Insert for MAC One</v>
          </cell>
          <cell r="E2359" t="str">
            <v>MAR--MAC</v>
          </cell>
          <cell r="H2359" t="str">
            <v>Additional dual SiP Foam Flightcase Insert for MAC One</v>
          </cell>
          <cell r="I2359" t="str">
            <v>Additional dual SiP Foam Flightcase Insert for MAC One</v>
          </cell>
          <cell r="J2359">
            <v>537</v>
          </cell>
          <cell r="K2359">
            <v>537</v>
          </cell>
          <cell r="L2359">
            <v>295.35000000000002</v>
          </cell>
          <cell r="P2359">
            <v>688705009742</v>
          </cell>
          <cell r="V2359" t="str">
            <v>HU</v>
          </cell>
          <cell r="Y2359">
            <v>608</v>
          </cell>
        </row>
        <row r="2360">
          <cell r="A2360" t="str">
            <v>MAR-91616127HU</v>
          </cell>
          <cell r="B2360" t="str">
            <v>Martin</v>
          </cell>
          <cell r="C2360" t="str">
            <v>MAC One Family</v>
          </cell>
          <cell r="D2360" t="str">
            <v>MAC One Fourbar</v>
          </cell>
          <cell r="E2360" t="str">
            <v>MAR--MAC</v>
          </cell>
          <cell r="H2360" t="str">
            <v>MAC One Fourbar</v>
          </cell>
          <cell r="I2360" t="str">
            <v>MAC One Fourbar</v>
          </cell>
          <cell r="J2360">
            <v>516</v>
          </cell>
          <cell r="K2360">
            <v>516</v>
          </cell>
          <cell r="L2360">
            <v>283.8</v>
          </cell>
          <cell r="P2360">
            <v>688705010144</v>
          </cell>
          <cell r="V2360" t="str">
            <v>HU</v>
          </cell>
          <cell r="Y2360">
            <v>609</v>
          </cell>
        </row>
        <row r="2361">
          <cell r="A2361" t="str">
            <v>MAR-91616128HU</v>
          </cell>
          <cell r="B2361" t="str">
            <v>Martin</v>
          </cell>
          <cell r="C2361" t="str">
            <v>MAC One Family</v>
          </cell>
          <cell r="D2361" t="str">
            <v>MAC One VDO Grid Mount Ring</v>
          </cell>
          <cell r="E2361" t="str">
            <v>MAR--MAC</v>
          </cell>
          <cell r="H2361" t="str">
            <v>MAC One VDO Grid Mount Ring</v>
          </cell>
          <cell r="I2361" t="str">
            <v>MAC One VDO Grid Mount Ring</v>
          </cell>
          <cell r="J2361">
            <v>61</v>
          </cell>
          <cell r="K2361">
            <v>61</v>
          </cell>
          <cell r="L2361">
            <v>33.550000000000004</v>
          </cell>
          <cell r="P2361">
            <v>688705010137</v>
          </cell>
          <cell r="V2361" t="str">
            <v>HU</v>
          </cell>
          <cell r="Y2361">
            <v>610</v>
          </cell>
        </row>
        <row r="2362">
          <cell r="A2362" t="str">
            <v>MAR-91616129HU</v>
          </cell>
          <cell r="B2362" t="str">
            <v>Martin</v>
          </cell>
          <cell r="C2362" t="str">
            <v>MAC One Family</v>
          </cell>
          <cell r="D2362" t="str">
            <v>Set of 10 VDO Couplers</v>
          </cell>
          <cell r="E2362" t="str">
            <v>MAR--MAC</v>
          </cell>
          <cell r="H2362" t="str">
            <v>Set of 10 VDO Couplers</v>
          </cell>
          <cell r="I2362" t="str">
            <v>Set of 10 VDO Couplers</v>
          </cell>
          <cell r="J2362">
            <v>203</v>
          </cell>
          <cell r="K2362">
            <v>203</v>
          </cell>
          <cell r="L2362">
            <v>111.65</v>
          </cell>
          <cell r="P2362">
            <v>688705010120</v>
          </cell>
          <cell r="Q2362">
            <v>5706681010127</v>
          </cell>
          <cell r="R2362">
            <v>1.9841579999999999</v>
          </cell>
          <cell r="S2362">
            <v>15.748031496062993</v>
          </cell>
          <cell r="T2362">
            <v>9.4488188976377963</v>
          </cell>
          <cell r="U2362">
            <v>1.9685039370078741</v>
          </cell>
          <cell r="V2362" t="str">
            <v>HU</v>
          </cell>
          <cell r="X2362" t="str">
            <v>https://www.martin.com/en/products/mac-one</v>
          </cell>
          <cell r="Y2362">
            <v>611</v>
          </cell>
        </row>
        <row r="2363">
          <cell r="A2363" t="str">
            <v>MAR-91616130HU</v>
          </cell>
          <cell r="B2363" t="str">
            <v>Martin</v>
          </cell>
          <cell r="C2363" t="str">
            <v>MAC One Family</v>
          </cell>
          <cell r="D2363" t="str">
            <v>MAC One Dual VDO Header</v>
          </cell>
          <cell r="E2363" t="str">
            <v>MAR--MAC</v>
          </cell>
          <cell r="H2363" t="str">
            <v>MAC One Dual VDO Header</v>
          </cell>
          <cell r="I2363" t="str">
            <v>MAC One Dual VDO Header</v>
          </cell>
          <cell r="J2363">
            <v>413</v>
          </cell>
          <cell r="K2363">
            <v>413</v>
          </cell>
          <cell r="L2363">
            <v>227.15</v>
          </cell>
          <cell r="P2363">
            <v>688705010113</v>
          </cell>
          <cell r="Q2363">
            <v>5706681010110</v>
          </cell>
          <cell r="R2363">
            <v>6.3933979999999995</v>
          </cell>
          <cell r="S2363">
            <v>23.622047244094489</v>
          </cell>
          <cell r="T2363">
            <v>6.6929133858267722</v>
          </cell>
          <cell r="U2363">
            <v>5.5118110236220472</v>
          </cell>
          <cell r="V2363" t="str">
            <v>HU</v>
          </cell>
          <cell r="X2363" t="str">
            <v>https://www.martin.com/en/products/mac-one</v>
          </cell>
          <cell r="Y2363">
            <v>612</v>
          </cell>
        </row>
        <row r="2364">
          <cell r="A2364" t="str">
            <v>MAR-91616135</v>
          </cell>
          <cell r="B2364" t="str">
            <v>Martin</v>
          </cell>
          <cell r="C2364" t="str">
            <v>MAC One Family</v>
          </cell>
          <cell r="D2364" t="str">
            <v>Set of 10 MAC One Single VDO Adapters</v>
          </cell>
          <cell r="E2364" t="str">
            <v>MAR--MAC</v>
          </cell>
          <cell r="H2364" t="str">
            <v>Set of 10 MAC One Single VDO Adapters</v>
          </cell>
          <cell r="I2364" t="str">
            <v>Set of 10 MAC One Single VDO Adapters</v>
          </cell>
          <cell r="J2364">
            <v>256</v>
          </cell>
          <cell r="K2364">
            <v>256</v>
          </cell>
          <cell r="L2364">
            <v>140.80000000000001</v>
          </cell>
          <cell r="P2364">
            <v>688705010915</v>
          </cell>
          <cell r="X2364" t="str">
            <v>https://www.martin.com/en/products/mac-one</v>
          </cell>
          <cell r="Y2364">
            <v>613</v>
          </cell>
        </row>
        <row r="2365">
          <cell r="A2365" t="str">
            <v>MAC Quantum Family</v>
          </cell>
          <cell r="B2365" t="str">
            <v>Martin</v>
          </cell>
          <cell r="Y2365">
            <v>615</v>
          </cell>
        </row>
        <row r="2366">
          <cell r="A2366" t="str">
            <v>MAC Quantum Profile</v>
          </cell>
          <cell r="B2366" t="str">
            <v>Martin</v>
          </cell>
          <cell r="Y2366">
            <v>616</v>
          </cell>
        </row>
        <row r="2367">
          <cell r="A2367" t="str">
            <v>90240000HU</v>
          </cell>
          <cell r="B2367" t="str">
            <v>Martin</v>
          </cell>
          <cell r="C2367" t="str">
            <v>LED</v>
          </cell>
          <cell r="D2367" t="str">
            <v xml:space="preserve">MAC Quantum Profile in cardboard </v>
          </cell>
          <cell r="E2367" t="str">
            <v>MSL-ENCORE</v>
          </cell>
          <cell r="G2367" t="str">
            <v>EOL stage – limited availability may apply</v>
          </cell>
          <cell r="H2367" t="str">
            <v xml:space="preserve">MAC Quantum Profile in cardboard </v>
          </cell>
          <cell r="I2367" t="str">
            <v xml:space="preserve">MAC Quantum Profile in cardboard </v>
          </cell>
          <cell r="J2367">
            <v>10484</v>
          </cell>
          <cell r="K2367">
            <v>10484</v>
          </cell>
          <cell r="L2367">
            <v>5766.2000000000007</v>
          </cell>
          <cell r="P2367">
            <v>5706681232727</v>
          </cell>
          <cell r="V2367" t="str">
            <v>HU</v>
          </cell>
          <cell r="Y2367">
            <v>617</v>
          </cell>
        </row>
        <row r="2368">
          <cell r="A2368" t="str">
            <v>MAC Quantum Accessories</v>
          </cell>
          <cell r="B2368" t="str">
            <v>Martin</v>
          </cell>
          <cell r="Y2368">
            <v>618</v>
          </cell>
        </row>
        <row r="2369">
          <cell r="A2369" t="str">
            <v>91611600HU</v>
          </cell>
          <cell r="B2369" t="str">
            <v>Martin</v>
          </cell>
          <cell r="C2369" t="str">
            <v>LED</v>
          </cell>
          <cell r="D2369" t="str">
            <v xml:space="preserve">Soft lens for MAC Quantum Wash </v>
          </cell>
          <cell r="E2369" t="str">
            <v>MAR--VC</v>
          </cell>
          <cell r="G2369" t="str">
            <v>EOL stage – limited availability may apply</v>
          </cell>
          <cell r="H2369" t="str">
            <v xml:space="preserve">Soft lens for MAC Quantum Wash </v>
          </cell>
          <cell r="I2369" t="str">
            <v xml:space="preserve">Soft lens for MAC Quantum Wash </v>
          </cell>
          <cell r="J2369">
            <v>280</v>
          </cell>
          <cell r="K2369">
            <v>280</v>
          </cell>
          <cell r="L2369">
            <v>154</v>
          </cell>
          <cell r="V2369" t="str">
            <v>HU</v>
          </cell>
          <cell r="X2369" t="str">
            <v>http://www.martin.com/en-us/product-details/mac-quantum-wash</v>
          </cell>
          <cell r="Y2369">
            <v>619</v>
          </cell>
        </row>
        <row r="2370">
          <cell r="A2370">
            <v>91510210</v>
          </cell>
          <cell r="B2370" t="str">
            <v>Martin</v>
          </cell>
          <cell r="C2370" t="str">
            <v>LED</v>
          </cell>
          <cell r="D2370" t="str">
            <v xml:space="preserve">Flightcase for 2 x MAC Quantum </v>
          </cell>
          <cell r="E2370" t="str">
            <v>EXT-CREAT</v>
          </cell>
          <cell r="G2370" t="str">
            <v>EOL pre-notice - Will be submitted for EOL soon</v>
          </cell>
          <cell r="H2370" t="str">
            <v xml:space="preserve">Flightcase for 2 x MAC Quantum </v>
          </cell>
          <cell r="I2370" t="str">
            <v xml:space="preserve">Flightcase for 2 x MAC Quantum </v>
          </cell>
          <cell r="J2370">
            <v>2183</v>
          </cell>
          <cell r="K2370">
            <v>2183</v>
          </cell>
          <cell r="L2370">
            <v>1200.6500000000001</v>
          </cell>
          <cell r="R2370">
            <v>22.834658000000001</v>
          </cell>
          <cell r="S2370">
            <v>30.708677999999999</v>
          </cell>
          <cell r="V2370" t="str">
            <v>DE</v>
          </cell>
          <cell r="X2370" t="str">
            <v>http://www.martin.com/en-us/product-details/mac-quantum-profile</v>
          </cell>
          <cell r="Y2370">
            <v>620</v>
          </cell>
        </row>
        <row r="2371">
          <cell r="A2371" t="str">
            <v>MAC Ultra Family</v>
          </cell>
          <cell r="B2371" t="str">
            <v>Martin</v>
          </cell>
          <cell r="Y2371">
            <v>622</v>
          </cell>
        </row>
        <row r="2372">
          <cell r="A2372" t="str">
            <v>MAC Ultra Performance</v>
          </cell>
          <cell r="B2372" t="str">
            <v>Martin</v>
          </cell>
          <cell r="Y2372">
            <v>623</v>
          </cell>
        </row>
        <row r="2373">
          <cell r="A2373" t="str">
            <v>90250055HU</v>
          </cell>
          <cell r="B2373" t="str">
            <v>Martin</v>
          </cell>
          <cell r="C2373" t="str">
            <v>MAC</v>
          </cell>
          <cell r="D2373" t="str">
            <v>MAC Ultra Performance, SIP</v>
          </cell>
          <cell r="E2373" t="str">
            <v>MAR--MAC</v>
          </cell>
          <cell r="H2373" t="str">
            <v>MAC Ultra Performance, SIP</v>
          </cell>
          <cell r="I2373" t="str">
            <v>MAC Ultra Performance, SIP</v>
          </cell>
          <cell r="J2373">
            <v>23358</v>
          </cell>
          <cell r="K2373">
            <v>23358</v>
          </cell>
          <cell r="L2373">
            <v>12846.900000000001</v>
          </cell>
          <cell r="P2373">
            <v>688705005775</v>
          </cell>
          <cell r="V2373" t="str">
            <v>HU</v>
          </cell>
          <cell r="X2373" t="str">
            <v>https://www.martin.com/en-US/products/mac-ultra-performance</v>
          </cell>
          <cell r="Y2373">
            <v>624</v>
          </cell>
        </row>
        <row r="2374">
          <cell r="A2374" t="str">
            <v>90250060HU</v>
          </cell>
          <cell r="B2374" t="str">
            <v>Martin</v>
          </cell>
          <cell r="C2374" t="str">
            <v>MAC</v>
          </cell>
          <cell r="D2374" t="str">
            <v>MAC Ultra Performance, white finish, SIP</v>
          </cell>
          <cell r="E2374" t="str">
            <v>MAR--MAC</v>
          </cell>
          <cell r="H2374" t="str">
            <v>MAC Ultra Performance, white finish, SIP</v>
          </cell>
          <cell r="I2374" t="str">
            <v>MAC Ultra Performance, white finish, SIP</v>
          </cell>
          <cell r="J2374">
            <v>25323</v>
          </cell>
          <cell r="K2374">
            <v>25323</v>
          </cell>
          <cell r="L2374">
            <v>13927.650000000001</v>
          </cell>
          <cell r="P2374">
            <v>688705005782</v>
          </cell>
          <cell r="V2374" t="str">
            <v>HU</v>
          </cell>
          <cell r="X2374" t="str">
            <v>https://www.martin.com/en-US/products/mac-ultra-performance</v>
          </cell>
          <cell r="Y2374">
            <v>625</v>
          </cell>
        </row>
        <row r="2375">
          <cell r="A2375" t="str">
            <v>MAC Ultra Wash</v>
          </cell>
          <cell r="B2375" t="str">
            <v>Martin</v>
          </cell>
          <cell r="Y2375">
            <v>626</v>
          </cell>
        </row>
        <row r="2376">
          <cell r="A2376" t="str">
            <v>90250085HU</v>
          </cell>
          <cell r="B2376" t="str">
            <v>Martin</v>
          </cell>
          <cell r="C2376" t="str">
            <v>MAC</v>
          </cell>
          <cell r="D2376" t="str">
            <v>MAC Ultra Wash, SIP</v>
          </cell>
          <cell r="E2376" t="str">
            <v>MAR--MAC</v>
          </cell>
          <cell r="H2376" t="str">
            <v>MAC Ultra Wash, SIP</v>
          </cell>
          <cell r="I2376" t="str">
            <v>MAC Ultra Wash, SIP</v>
          </cell>
          <cell r="J2376">
            <v>18162</v>
          </cell>
          <cell r="K2376">
            <v>18162</v>
          </cell>
          <cell r="L2376">
            <v>9989.1</v>
          </cell>
          <cell r="P2376">
            <v>688705005836</v>
          </cell>
          <cell r="V2376" t="str">
            <v>HU</v>
          </cell>
          <cell r="X2376" t="str">
            <v>https://www.martin.com/en-US/products/mac-ultra-wash</v>
          </cell>
          <cell r="Y2376">
            <v>627</v>
          </cell>
        </row>
        <row r="2377">
          <cell r="A2377" t="str">
            <v>90250090HU</v>
          </cell>
          <cell r="B2377" t="str">
            <v>Martin</v>
          </cell>
          <cell r="C2377" t="str">
            <v>MAC</v>
          </cell>
          <cell r="D2377" t="str">
            <v>MAC Ultra Wash, white finish, SIP</v>
          </cell>
          <cell r="E2377" t="str">
            <v>MAR--MAC</v>
          </cell>
          <cell r="H2377" t="str">
            <v>MAC Ultra Wash, white finish, SIP</v>
          </cell>
          <cell r="I2377" t="str">
            <v>MAC Ultra Wash, white finish, SIP</v>
          </cell>
          <cell r="J2377">
            <v>20375</v>
          </cell>
          <cell r="K2377">
            <v>20375</v>
          </cell>
          <cell r="L2377">
            <v>11206.25</v>
          </cell>
          <cell r="P2377">
            <v>688705005843</v>
          </cell>
          <cell r="V2377" t="str">
            <v>ZZ</v>
          </cell>
          <cell r="X2377" t="str">
            <v>https://www.martin.com/en-US/products/mac-ultra-wash</v>
          </cell>
          <cell r="Y2377">
            <v>628</v>
          </cell>
        </row>
        <row r="2378">
          <cell r="A2378" t="str">
            <v>MAC Ultra Accessories</v>
          </cell>
          <cell r="B2378" t="str">
            <v>Martin</v>
          </cell>
          <cell r="Y2378">
            <v>629</v>
          </cell>
        </row>
        <row r="2379">
          <cell r="A2379" t="str">
            <v>MAR-91515055</v>
          </cell>
          <cell r="B2379" t="str">
            <v>Martin</v>
          </cell>
          <cell r="C2379" t="str">
            <v>MAC</v>
          </cell>
          <cell r="D2379" t="str">
            <v>Flightcase for 2 x MAC Ultra Performance/Wash without SIP inserts</v>
          </cell>
          <cell r="E2379" t="str">
            <v>EXT-LIN</v>
          </cell>
          <cell r="H2379" t="str">
            <v>Flightcase for 2 x MAC Ultra Performance/Wash without SIP inserts</v>
          </cell>
          <cell r="I2379" t="str">
            <v>Flightcase for 2 x MAC Ultra Performance/Wash without SIP inserts</v>
          </cell>
          <cell r="J2379">
            <v>2616</v>
          </cell>
          <cell r="K2379">
            <v>2616</v>
          </cell>
          <cell r="L2379">
            <v>1438.8000000000002</v>
          </cell>
          <cell r="P2379">
            <v>688705007526</v>
          </cell>
          <cell r="V2379" t="str">
            <v>DE</v>
          </cell>
          <cell r="X2379" t="str">
            <v>https://www.martin.com/en-US/site_elements/mac-ultra-family-flightcase-spec-sheet</v>
          </cell>
          <cell r="Y2379">
            <v>630</v>
          </cell>
        </row>
        <row r="2380">
          <cell r="A2380" t="str">
            <v>MAR-91614060HU</v>
          </cell>
          <cell r="B2380" t="str">
            <v>Martin</v>
          </cell>
          <cell r="C2380" t="str">
            <v>MAC</v>
          </cell>
          <cell r="D2380" t="str">
            <v>Heavy-frost/wash filter (prism replacement)</v>
          </cell>
          <cell r="E2380" t="str">
            <v>MAR--ERA</v>
          </cell>
          <cell r="H2380" t="str">
            <v>Heavy-frost/wash filter (prism replacement)</v>
          </cell>
          <cell r="I2380" t="str">
            <v>Heavy-frost/wash filter (prism replacement)</v>
          </cell>
          <cell r="J2380">
            <v>120</v>
          </cell>
          <cell r="K2380">
            <v>120</v>
          </cell>
          <cell r="L2380">
            <v>66</v>
          </cell>
          <cell r="P2380">
            <v>688705007694</v>
          </cell>
          <cell r="V2380" t="str">
            <v>HU</v>
          </cell>
          <cell r="Y2380">
            <v>631</v>
          </cell>
        </row>
        <row r="2381">
          <cell r="A2381" t="str">
            <v>MAR-91614063HU</v>
          </cell>
          <cell r="B2381" t="str">
            <v>Martin</v>
          </cell>
          <cell r="C2381" t="str">
            <v>MAC</v>
          </cell>
          <cell r="D2381" t="str">
            <v>Heavy-frost/wash filter (frost replacement)</v>
          </cell>
          <cell r="H2381" t="str">
            <v>Heavy-frost/wash filter (frost replacement)</v>
          </cell>
          <cell r="I2381" t="str">
            <v>Heavy-frost/wash filter (frost replacement)</v>
          </cell>
          <cell r="J2381">
            <v>88</v>
          </cell>
          <cell r="K2381">
            <v>88</v>
          </cell>
          <cell r="L2381">
            <v>48.400000000000006</v>
          </cell>
          <cell r="P2381">
            <v>688705008349</v>
          </cell>
          <cell r="V2381" t="str">
            <v>HU</v>
          </cell>
          <cell r="Y2381">
            <v>632</v>
          </cell>
        </row>
        <row r="2382">
          <cell r="A2382" t="str">
            <v>MAR-90250300HU</v>
          </cell>
          <cell r="B2382" t="str">
            <v>Martin</v>
          </cell>
          <cell r="C2382" t="str">
            <v>MAC</v>
          </cell>
          <cell r="D2382" t="str">
            <v>MAC VIPER XIP IN CARDBOARD</v>
          </cell>
          <cell r="E2382" t="str">
            <v>MAR--MAC</v>
          </cell>
          <cell r="H2382" t="str">
            <v>MAC VIPER XIP IN CARDBOARD</v>
          </cell>
          <cell r="I2382" t="str">
            <v>MAC VIPER XIP IN CARDBOARD</v>
          </cell>
          <cell r="J2382">
            <v>16436</v>
          </cell>
          <cell r="K2382">
            <v>16436</v>
          </cell>
          <cell r="L2382">
            <v>9039.8000000000011</v>
          </cell>
          <cell r="P2382">
            <v>688705010564</v>
          </cell>
          <cell r="Q2382">
            <v>5706681010561</v>
          </cell>
          <cell r="R2382">
            <v>93.3</v>
          </cell>
          <cell r="S2382">
            <v>23.1</v>
          </cell>
          <cell r="T2382">
            <v>15.1</v>
          </cell>
          <cell r="U2382">
            <v>34.799999999999997</v>
          </cell>
          <cell r="V2382" t="str">
            <v>HU</v>
          </cell>
          <cell r="Y2382">
            <v>636</v>
          </cell>
        </row>
        <row r="2383">
          <cell r="A2383" t="str">
            <v>MAR-90250305HU</v>
          </cell>
          <cell r="B2383" t="str">
            <v>Martin</v>
          </cell>
          <cell r="C2383" t="str">
            <v>MAC</v>
          </cell>
          <cell r="D2383" t="str">
            <v>MAC VIPER XIP IN SIP</v>
          </cell>
          <cell r="E2383" t="str">
            <v>MAR--MAC</v>
          </cell>
          <cell r="H2383" t="str">
            <v>MAC VIPER XIP IN SIP</v>
          </cell>
          <cell r="I2383" t="str">
            <v>MAC VIPER XIP IN SIP</v>
          </cell>
          <cell r="J2383">
            <v>17295</v>
          </cell>
          <cell r="K2383">
            <v>17295</v>
          </cell>
          <cell r="L2383">
            <v>9512.25</v>
          </cell>
          <cell r="P2383">
            <v>688705010571</v>
          </cell>
          <cell r="Q2383">
            <v>5706681010578</v>
          </cell>
          <cell r="R2383">
            <v>119</v>
          </cell>
          <cell r="S2383">
            <v>23</v>
          </cell>
          <cell r="T2383">
            <v>23</v>
          </cell>
          <cell r="U2383">
            <v>31</v>
          </cell>
          <cell r="V2383" t="str">
            <v>HU</v>
          </cell>
          <cell r="Y2383">
            <v>637</v>
          </cell>
        </row>
        <row r="2384">
          <cell r="A2384" t="str">
            <v>MAR-91515060</v>
          </cell>
          <cell r="B2384" t="str">
            <v>Martin</v>
          </cell>
          <cell r="C2384" t="str">
            <v>MAC</v>
          </cell>
          <cell r="D2384" t="str">
            <v>FLIGHTCASE FOR 1 X MAC VIPER XIP (without SIP insert)</v>
          </cell>
          <cell r="E2384" t="str">
            <v>MAR--MAC</v>
          </cell>
          <cell r="H2384" t="str">
            <v>FLIGHTCASE FOR 1 X MAC VIPER XIP (without SIP insert)</v>
          </cell>
          <cell r="I2384" t="str">
            <v>FLIGHTCASE FOR 1 X MAC VIPER XIP (without SIP insert)</v>
          </cell>
          <cell r="J2384">
            <v>1958</v>
          </cell>
          <cell r="K2384">
            <v>1958</v>
          </cell>
          <cell r="L2384">
            <v>1076.9000000000001</v>
          </cell>
          <cell r="P2384">
            <v>688705010595</v>
          </cell>
          <cell r="Q2384">
            <v>5706681010592</v>
          </cell>
          <cell r="R2384">
            <v>76.099999999999994</v>
          </cell>
          <cell r="S2384">
            <v>23.6</v>
          </cell>
          <cell r="T2384">
            <v>23.6</v>
          </cell>
          <cell r="U2384">
            <v>35.4</v>
          </cell>
          <cell r="V2384" t="str">
            <v>DE</v>
          </cell>
          <cell r="Y2384">
            <v>640</v>
          </cell>
        </row>
        <row r="2385">
          <cell r="A2385" t="str">
            <v>MAR-91515061</v>
          </cell>
          <cell r="B2385" t="str">
            <v>Martin</v>
          </cell>
          <cell r="C2385" t="str">
            <v>MAC</v>
          </cell>
          <cell r="D2385" t="str">
            <v>FLIGHTCASE FOR 2 X MAC VIPER XIP (without SIP inserts)</v>
          </cell>
          <cell r="E2385" t="str">
            <v>MAR--MAC</v>
          </cell>
          <cell r="H2385" t="str">
            <v>FLIGHTCASE FOR 2 X MAC VIPER XIP (without SIP inserts)</v>
          </cell>
          <cell r="I2385" t="str">
            <v>FLIGHTCASE FOR 2 X MAC VIPER XIP (without SIP inserts)</v>
          </cell>
          <cell r="J2385">
            <v>2295</v>
          </cell>
          <cell r="K2385">
            <v>2295</v>
          </cell>
          <cell r="L2385">
            <v>1262.25</v>
          </cell>
          <cell r="P2385">
            <v>688705010601</v>
          </cell>
          <cell r="Q2385">
            <v>5706681010608</v>
          </cell>
          <cell r="R2385">
            <v>112.4</v>
          </cell>
          <cell r="S2385">
            <v>47.8</v>
          </cell>
          <cell r="T2385">
            <v>23.6</v>
          </cell>
          <cell r="U2385">
            <v>35.4</v>
          </cell>
          <cell r="V2385" t="str">
            <v>DE</v>
          </cell>
          <cell r="Y2385">
            <v>641</v>
          </cell>
        </row>
        <row r="2386">
          <cell r="A2386" t="str">
            <v>MAR-91611863HU</v>
          </cell>
          <cell r="B2386" t="str">
            <v>Martin</v>
          </cell>
          <cell r="C2386" t="str">
            <v>Accessories</v>
          </cell>
          <cell r="E2386" t="str">
            <v>MAR--MAC</v>
          </cell>
          <cell r="H2386" t="str">
            <v>Additional SiP Foam Flightcase Insert for MAC Viper XIP</v>
          </cell>
          <cell r="I2386" t="str">
            <v>Additional SiP Foam Flightcase Insert for MAC Viper XIP</v>
          </cell>
          <cell r="J2386">
            <v>841</v>
          </cell>
          <cell r="K2386">
            <v>841</v>
          </cell>
          <cell r="L2386">
            <v>462.55</v>
          </cell>
          <cell r="Y2386">
            <v>642</v>
          </cell>
        </row>
        <row r="2387">
          <cell r="A2387" t="str">
            <v>MAR-91515062</v>
          </cell>
          <cell r="B2387" t="str">
            <v>Martin</v>
          </cell>
          <cell r="C2387" t="str">
            <v>Accessories</v>
          </cell>
          <cell r="E2387" t="str">
            <v>MAR--MAC</v>
          </cell>
          <cell r="H2387" t="str">
            <v>MAC Viper Flightcase XIP Upgrade Kit</v>
          </cell>
          <cell r="I2387" t="str">
            <v>MAC Viper Flightcase XIP Upgrade Kit</v>
          </cell>
          <cell r="J2387">
            <v>252</v>
          </cell>
          <cell r="K2387">
            <v>252</v>
          </cell>
          <cell r="L2387">
            <v>138.6</v>
          </cell>
          <cell r="Y2387">
            <v>643</v>
          </cell>
        </row>
        <row r="2388">
          <cell r="A2388" t="str">
            <v>MAR-91614065HU</v>
          </cell>
          <cell r="B2388" t="str">
            <v>Martin</v>
          </cell>
          <cell r="C2388" t="str">
            <v>Accessories</v>
          </cell>
          <cell r="E2388" t="str">
            <v>MAR--MAC</v>
          </cell>
          <cell r="H2388" t="str">
            <v>MAC Viper XIP Hotspot Filter -Gobo Repl</v>
          </cell>
          <cell r="I2388" t="str">
            <v>MAC Viper XIP Hotspot Filter -Gobo Repl</v>
          </cell>
          <cell r="J2388">
            <v>43.3</v>
          </cell>
          <cell r="K2388">
            <v>43.3</v>
          </cell>
          <cell r="L2388">
            <v>23.82</v>
          </cell>
          <cell r="Y2388">
            <v>644</v>
          </cell>
        </row>
        <row r="2389">
          <cell r="A2389" t="str">
            <v>MAC Viper Profile</v>
          </cell>
          <cell r="B2389" t="str">
            <v>Martin</v>
          </cell>
          <cell r="Y2389">
            <v>647</v>
          </cell>
        </row>
        <row r="2390">
          <cell r="A2390" t="str">
            <v>90233000HU</v>
          </cell>
          <cell r="B2390" t="str">
            <v>Martin</v>
          </cell>
          <cell r="C2390" t="str">
            <v>Mac Viper Profile</v>
          </cell>
          <cell r="D2390" t="str">
            <v xml:space="preserve">MAC Viper Profile in cardboard </v>
          </cell>
          <cell r="G2390" t="str">
            <v>EOL stage – limited availability may apply</v>
          </cell>
          <cell r="H2390" t="str">
            <v xml:space="preserve">MAC Viper Profile in 2-unit flightcase </v>
          </cell>
          <cell r="I2390" t="str">
            <v xml:space="preserve">MAC Viper Profile in 2-unit flightcase </v>
          </cell>
          <cell r="J2390">
            <v>15303</v>
          </cell>
          <cell r="K2390">
            <v>15303</v>
          </cell>
          <cell r="L2390">
            <v>8416.6500000000015</v>
          </cell>
          <cell r="P2390">
            <v>688705007342</v>
          </cell>
          <cell r="V2390" t="str">
            <v>CN</v>
          </cell>
          <cell r="Y2390">
            <v>648</v>
          </cell>
        </row>
        <row r="2391">
          <cell r="A2391" t="str">
            <v>MAC Viper Performance</v>
          </cell>
          <cell r="B2391" t="str">
            <v>Martin</v>
          </cell>
          <cell r="C2391" t="str">
            <v/>
          </cell>
          <cell r="Y2391">
            <v>649</v>
          </cell>
        </row>
        <row r="2392">
          <cell r="A2392" t="str">
            <v>90233100HU</v>
          </cell>
          <cell r="B2392" t="str">
            <v>Martin</v>
          </cell>
          <cell r="C2392" t="str">
            <v>Mac Viper Performance</v>
          </cell>
          <cell r="D2392" t="str">
            <v xml:space="preserve">MAC Viper Performance in cardboard </v>
          </cell>
          <cell r="E2392" t="str">
            <v>MSL-VIPER</v>
          </cell>
          <cell r="G2392" t="str">
            <v>EOL stage – limited availability may apply</v>
          </cell>
          <cell r="H2392" t="str">
            <v xml:space="preserve">MAC Viper Performance in cardboard </v>
          </cell>
          <cell r="I2392" t="str">
            <v xml:space="preserve">MAC Viper Performance in cardboard </v>
          </cell>
          <cell r="J2392">
            <v>15123</v>
          </cell>
          <cell r="K2392">
            <v>15123</v>
          </cell>
          <cell r="L2392">
            <v>8317.6500000000015</v>
          </cell>
          <cell r="P2392">
            <v>688705007380</v>
          </cell>
          <cell r="R2392">
            <v>17.7</v>
          </cell>
          <cell r="S2392">
            <v>22.8</v>
          </cell>
          <cell r="V2392" t="str">
            <v>HU</v>
          </cell>
          <cell r="Y2392">
            <v>650</v>
          </cell>
        </row>
        <row r="2393">
          <cell r="A2393" t="str">
            <v>MAC Viper Wash DX</v>
          </cell>
          <cell r="B2393" t="str">
            <v>Martin</v>
          </cell>
          <cell r="C2393" t="str">
            <v/>
          </cell>
          <cell r="Y2393">
            <v>651</v>
          </cell>
        </row>
        <row r="2394">
          <cell r="A2394" t="str">
            <v>90233070HU</v>
          </cell>
          <cell r="B2394" t="str">
            <v>Martin</v>
          </cell>
          <cell r="C2394" t="str">
            <v>Mac Viper Wash</v>
          </cell>
          <cell r="D2394" t="str">
            <v xml:space="preserve">MAC Viper Wash DX in cardboard </v>
          </cell>
          <cell r="E2394" t="str">
            <v>MSL-VIPER</v>
          </cell>
          <cell r="G2394" t="str">
            <v>EOL stage – limited availability may apply</v>
          </cell>
          <cell r="H2394" t="str">
            <v xml:space="preserve">MAC Viper Wash DX in cardboard </v>
          </cell>
          <cell r="I2394" t="str">
            <v xml:space="preserve">MAC Viper Wash DX in cardboard </v>
          </cell>
          <cell r="J2394">
            <v>12455</v>
          </cell>
          <cell r="K2394">
            <v>12455</v>
          </cell>
          <cell r="L2394">
            <v>6850.2500000000009</v>
          </cell>
          <cell r="P2394">
            <v>688705007373</v>
          </cell>
          <cell r="R2394">
            <v>17.7</v>
          </cell>
          <cell r="S2394">
            <v>22.8</v>
          </cell>
          <cell r="V2394" t="str">
            <v>HU</v>
          </cell>
          <cell r="Y2394">
            <v>652</v>
          </cell>
        </row>
        <row r="2395">
          <cell r="A2395">
            <v>91510180</v>
          </cell>
          <cell r="B2395" t="str">
            <v>Martin</v>
          </cell>
          <cell r="C2395" t="str">
            <v>Mac Viper Accessory</v>
          </cell>
          <cell r="D2395" t="str">
            <v xml:space="preserve">Flightcase for 2 x MAC Viper </v>
          </cell>
          <cell r="G2395" t="str">
            <v>EOL stage – limited availability may apply</v>
          </cell>
          <cell r="H2395" t="str">
            <v xml:space="preserve">Flightcase for 2 x MAC Viper </v>
          </cell>
          <cell r="I2395" t="str">
            <v xml:space="preserve">Flightcase for 2 x MAC Viper </v>
          </cell>
          <cell r="J2395">
            <v>2571</v>
          </cell>
          <cell r="K2395">
            <v>2571</v>
          </cell>
          <cell r="L2395">
            <v>1414.0500000000002</v>
          </cell>
          <cell r="P2395">
            <v>5706681232512</v>
          </cell>
          <cell r="R2395">
            <v>22.83</v>
          </cell>
          <cell r="S2395">
            <v>23.62</v>
          </cell>
          <cell r="V2395" t="str">
            <v>HU</v>
          </cell>
          <cell r="X2395" t="str">
            <v>http://www.martin.com/en-us/product-details/mac-viper-airfx</v>
          </cell>
          <cell r="Y2395">
            <v>654</v>
          </cell>
        </row>
        <row r="2396">
          <cell r="A2396" t="str">
            <v>P3 Range</v>
          </cell>
          <cell r="B2396" t="str">
            <v>Martin</v>
          </cell>
          <cell r="Y2396">
            <v>657</v>
          </cell>
        </row>
        <row r="2397">
          <cell r="A2397" t="str">
            <v>P3 System Controller Family</v>
          </cell>
          <cell r="B2397" t="str">
            <v>Martin</v>
          </cell>
          <cell r="Y2397">
            <v>659</v>
          </cell>
        </row>
        <row r="2398">
          <cell r="A2398" t="str">
            <v>MAR-90721100</v>
          </cell>
          <cell r="B2398" t="str">
            <v>Martin</v>
          </cell>
          <cell r="C2398" t="str">
            <v>P3 System Controller Family</v>
          </cell>
          <cell r="D2398" t="str">
            <v xml:space="preserve">P3-175 System Controller </v>
          </cell>
          <cell r="E2398" t="str">
            <v>MAR--P3</v>
          </cell>
          <cell r="H2398" t="str">
            <v xml:space="preserve">P3-175 System Controller </v>
          </cell>
          <cell r="I2398" t="str">
            <v xml:space="preserve">P3-175 System Controller </v>
          </cell>
          <cell r="J2398">
            <v>9334</v>
          </cell>
          <cell r="K2398">
            <v>9334</v>
          </cell>
          <cell r="L2398">
            <v>5133.7000000000007</v>
          </cell>
          <cell r="P2398">
            <v>688705008790</v>
          </cell>
          <cell r="Q2398">
            <v>5706681008797</v>
          </cell>
          <cell r="R2398">
            <v>12.125409999999999</v>
          </cell>
          <cell r="S2398">
            <v>22.440944881889767</v>
          </cell>
          <cell r="T2398">
            <v>17.716535433070867</v>
          </cell>
          <cell r="U2398">
            <v>6.6929133858267722</v>
          </cell>
          <cell r="V2398" t="str">
            <v>GB</v>
          </cell>
          <cell r="X2398" t="str">
            <v>https://www.martin.com/en/products/p3-175-system-controller</v>
          </cell>
          <cell r="Y2398">
            <v>661</v>
          </cell>
        </row>
        <row r="2399">
          <cell r="A2399" t="str">
            <v>MAR-90721101</v>
          </cell>
          <cell r="B2399" t="str">
            <v>Martin</v>
          </cell>
          <cell r="C2399" t="str">
            <v>P3 System Controller Family</v>
          </cell>
          <cell r="D2399" t="str">
            <v xml:space="preserve">P3-275 System Controller </v>
          </cell>
          <cell r="E2399" t="str">
            <v>MAR--P3</v>
          </cell>
          <cell r="H2399" t="str">
            <v xml:space="preserve">P3-275 System Controller </v>
          </cell>
          <cell r="I2399" t="str">
            <v xml:space="preserve">P3-275 System Controller </v>
          </cell>
          <cell r="J2399">
            <v>16642</v>
          </cell>
          <cell r="K2399">
            <v>16642</v>
          </cell>
          <cell r="L2399">
            <v>9153.1</v>
          </cell>
          <cell r="P2399">
            <v>688705008806</v>
          </cell>
          <cell r="Q2399">
            <v>5706681008803</v>
          </cell>
          <cell r="R2399">
            <v>20.282503999999996</v>
          </cell>
          <cell r="S2399">
            <v>21.653543307086615</v>
          </cell>
          <cell r="T2399">
            <v>20.472440944881892</v>
          </cell>
          <cell r="U2399">
            <v>8.6614173228346463</v>
          </cell>
          <cell r="V2399" t="str">
            <v>GB</v>
          </cell>
          <cell r="X2399" t="str">
            <v>https://www.martin.com/en/products/p3-275-system-controller</v>
          </cell>
          <cell r="Y2399">
            <v>663</v>
          </cell>
        </row>
        <row r="2400">
          <cell r="A2400" t="str">
            <v>P3-300 System Controller</v>
          </cell>
          <cell r="B2400" t="str">
            <v>Martin</v>
          </cell>
          <cell r="Y2400">
            <v>664</v>
          </cell>
        </row>
        <row r="2401">
          <cell r="A2401">
            <v>90721060</v>
          </cell>
          <cell r="B2401" t="str">
            <v>Martin</v>
          </cell>
          <cell r="C2401" t="str">
            <v>Power &amp; Processing</v>
          </cell>
          <cell r="D2401" t="str">
            <v>P3-300 System Controller</v>
          </cell>
          <cell r="E2401" t="str">
            <v>MAR--P3</v>
          </cell>
          <cell r="G2401" t="str">
            <v>EOL stage – limited availability may apply</v>
          </cell>
          <cell r="H2401" t="str">
            <v>P3-300 System Controller</v>
          </cell>
          <cell r="I2401" t="str">
            <v>P3-300 System Controller</v>
          </cell>
          <cell r="J2401">
            <v>45557</v>
          </cell>
          <cell r="K2401">
            <v>45557</v>
          </cell>
          <cell r="L2401">
            <v>25056.350000000002</v>
          </cell>
          <cell r="O2401">
            <v>25.353129999999997</v>
          </cell>
          <cell r="V2401" t="str">
            <v>GB</v>
          </cell>
          <cell r="Y2401">
            <v>665</v>
          </cell>
        </row>
        <row r="2402">
          <cell r="A2402" t="str">
            <v>P3 PowerPort Family</v>
          </cell>
          <cell r="B2402" t="str">
            <v>Martin</v>
          </cell>
          <cell r="Y2402">
            <v>667</v>
          </cell>
        </row>
        <row r="2403">
          <cell r="A2403" t="str">
            <v>P3 PowerPort 2000</v>
          </cell>
          <cell r="B2403" t="str">
            <v>Martin</v>
          </cell>
          <cell r="Y2403">
            <v>668</v>
          </cell>
        </row>
        <row r="2404">
          <cell r="A2404" t="str">
            <v>MAR-90721200</v>
          </cell>
          <cell r="B2404" t="str">
            <v>Martin</v>
          </cell>
          <cell r="C2404" t="str">
            <v>P3 PowerPort Family</v>
          </cell>
          <cell r="D2404" t="str">
            <v>P3 PowerPort 2000</v>
          </cell>
          <cell r="E2404" t="str">
            <v>MAR--P3</v>
          </cell>
          <cell r="H2404" t="str">
            <v>P3 PowrePort 2000</v>
          </cell>
          <cell r="I2404" t="str">
            <v>P3 PowerPort 2000</v>
          </cell>
          <cell r="J2404">
            <v>3324</v>
          </cell>
          <cell r="K2404">
            <v>3324</v>
          </cell>
          <cell r="L2404">
            <v>1828.2</v>
          </cell>
          <cell r="V2404" t="str">
            <v>CN</v>
          </cell>
          <cell r="X2404" t="str">
            <v>https://www.martin.com/en/products/p3-powerport-2000</v>
          </cell>
          <cell r="Y2404">
            <v>669</v>
          </cell>
        </row>
        <row r="2405">
          <cell r="A2405" t="str">
            <v>P3 PowerPort 500 IP Rental</v>
          </cell>
          <cell r="B2405" t="str">
            <v>Martin</v>
          </cell>
          <cell r="Y2405">
            <v>670</v>
          </cell>
        </row>
        <row r="2406">
          <cell r="A2406" t="str">
            <v>MAR-90721201</v>
          </cell>
          <cell r="B2406" t="str">
            <v>Martin</v>
          </cell>
          <cell r="C2406" t="str">
            <v>P3 PowerPort Family</v>
          </cell>
          <cell r="D2406" t="str">
            <v>P3 PowerPort 500 IP Rental</v>
          </cell>
          <cell r="E2406" t="str">
            <v>MAR--P3</v>
          </cell>
          <cell r="H2406" t="str">
            <v>P3 PowerPort 500 IP Rental</v>
          </cell>
          <cell r="I2406" t="str">
            <v>P3 PowerPort 500 IP Rental</v>
          </cell>
          <cell r="J2406">
            <v>1861</v>
          </cell>
          <cell r="K2406">
            <v>1861</v>
          </cell>
          <cell r="L2406">
            <v>1023.5500000000001</v>
          </cell>
          <cell r="V2406" t="str">
            <v>CN</v>
          </cell>
          <cell r="X2406" t="str">
            <v>https://www.martin.com/en/products/p3-powerport-500-ip-rental</v>
          </cell>
          <cell r="Y2406">
            <v>671</v>
          </cell>
        </row>
        <row r="2407">
          <cell r="A2407" t="str">
            <v>P3 PowerPort 500 IP Install</v>
          </cell>
          <cell r="B2407" t="str">
            <v>Martin</v>
          </cell>
          <cell r="Y2407">
            <v>672</v>
          </cell>
        </row>
        <row r="2408">
          <cell r="A2408" t="str">
            <v>MAR-90721202</v>
          </cell>
          <cell r="B2408" t="str">
            <v>Martin</v>
          </cell>
          <cell r="C2408" t="str">
            <v>P3 PowerPort Family</v>
          </cell>
          <cell r="D2408" t="str">
            <v>P3 PowerPort 500 IP Install</v>
          </cell>
          <cell r="E2408" t="str">
            <v>MAR--P3</v>
          </cell>
          <cell r="H2408" t="str">
            <v>P3 PowerPort 500 IP Install</v>
          </cell>
          <cell r="I2408" t="str">
            <v>P3 PowerPort 500 IP Install</v>
          </cell>
          <cell r="J2408">
            <v>2026</v>
          </cell>
          <cell r="K2408">
            <v>2026</v>
          </cell>
          <cell r="L2408">
            <v>1114.3000000000002</v>
          </cell>
          <cell r="V2408" t="str">
            <v>CN</v>
          </cell>
          <cell r="X2408" t="str">
            <v>https://www.martin.com/en/products/p3-powerport-500-ip-install</v>
          </cell>
          <cell r="Y2408">
            <v>673</v>
          </cell>
        </row>
        <row r="2409">
          <cell r="A2409" t="str">
            <v>DCE PSU 240 IP</v>
          </cell>
          <cell r="B2409" t="str">
            <v>Martin</v>
          </cell>
          <cell r="Y2409">
            <v>674</v>
          </cell>
        </row>
        <row r="2410">
          <cell r="A2410" t="str">
            <v>MAR-90721203</v>
          </cell>
          <cell r="B2410" t="str">
            <v>Martin</v>
          </cell>
          <cell r="C2410" t="str">
            <v>P3 PowerPort Family</v>
          </cell>
          <cell r="D2410" t="str">
            <v>DCE PSU 240 IP</v>
          </cell>
          <cell r="E2410" t="str">
            <v>MAR--P3</v>
          </cell>
          <cell r="H2410" t="str">
            <v>DCE PSU 240 IP</v>
          </cell>
          <cell r="I2410" t="str">
            <v>DCE PSU 240 IP</v>
          </cell>
          <cell r="J2410">
            <v>563</v>
          </cell>
          <cell r="K2410">
            <v>563</v>
          </cell>
          <cell r="L2410">
            <v>309.65000000000003</v>
          </cell>
          <cell r="V2410" t="str">
            <v>CN</v>
          </cell>
          <cell r="X2410" t="str">
            <v>https://www.martin.com/en/products/dce-psu-240-ip</v>
          </cell>
          <cell r="Y2410">
            <v>675</v>
          </cell>
        </row>
        <row r="2411">
          <cell r="A2411" t="str">
            <v>DCE DataSplitterBooster IP</v>
          </cell>
          <cell r="B2411" t="str">
            <v>Martin</v>
          </cell>
          <cell r="Y2411">
            <v>676</v>
          </cell>
        </row>
        <row r="2412">
          <cell r="A2412" t="str">
            <v>MAR-90721204</v>
          </cell>
          <cell r="B2412" t="str">
            <v>Martin</v>
          </cell>
          <cell r="C2412" t="str">
            <v>Cable</v>
          </cell>
          <cell r="D2412" t="str">
            <v>DCE DataSplitterBooster IP</v>
          </cell>
          <cell r="E2412" t="str">
            <v>MAR--ACC</v>
          </cell>
          <cell r="H2412" t="str">
            <v>DCE DataSplitterBooster IP</v>
          </cell>
          <cell r="I2412" t="str">
            <v>DCE DataSplitterBooster IP</v>
          </cell>
          <cell r="J2412">
            <v>448</v>
          </cell>
          <cell r="K2412">
            <v>448</v>
          </cell>
          <cell r="L2412">
            <v>246.40000000000003</v>
          </cell>
          <cell r="V2412" t="str">
            <v>CN</v>
          </cell>
          <cell r="X2412" t="str">
            <v>https://www.martin.com/en/products/dce-datasplitterbooster-ip</v>
          </cell>
          <cell r="Y2412">
            <v>677</v>
          </cell>
        </row>
        <row r="2413">
          <cell r="A2413" t="str">
            <v>P3 PowerPort 1500</v>
          </cell>
          <cell r="B2413" t="str">
            <v>Martin</v>
          </cell>
          <cell r="Y2413">
            <v>680</v>
          </cell>
        </row>
        <row r="2414">
          <cell r="A2414">
            <v>90721040</v>
          </cell>
          <cell r="B2414" t="str">
            <v>Martin</v>
          </cell>
          <cell r="C2414" t="str">
            <v>Power &amp; Processing</v>
          </cell>
          <cell r="D2414" t="str">
            <v>P3 PowerPort 1500</v>
          </cell>
          <cell r="E2414" t="str">
            <v>MAR--P3</v>
          </cell>
          <cell r="H2414" t="str">
            <v>P3 PowerPort 1500</v>
          </cell>
          <cell r="I2414" t="str">
            <v>P3 PowerPort 1500</v>
          </cell>
          <cell r="J2414">
            <v>4395</v>
          </cell>
          <cell r="K2414">
            <v>4395</v>
          </cell>
          <cell r="L2414">
            <v>2417.25</v>
          </cell>
          <cell r="P2414">
            <v>688705000756</v>
          </cell>
          <cell r="R2414">
            <v>20.866153000000001</v>
          </cell>
          <cell r="S2414">
            <v>20.866153000000001</v>
          </cell>
          <cell r="V2414" t="str">
            <v>TH</v>
          </cell>
          <cell r="Y2414">
            <v>681</v>
          </cell>
        </row>
        <row r="2415">
          <cell r="A2415" t="str">
            <v>P3 PowerPort 1000 IP Rental</v>
          </cell>
          <cell r="B2415" t="str">
            <v>Martin</v>
          </cell>
          <cell r="Y2415">
            <v>682</v>
          </cell>
        </row>
        <row r="2416">
          <cell r="A2416">
            <v>90721070</v>
          </cell>
          <cell r="B2416" t="str">
            <v>Martin</v>
          </cell>
          <cell r="C2416" t="str">
            <v>Power &amp; Processing</v>
          </cell>
          <cell r="D2416" t="str">
            <v>P3 PowerPort 1000 IP Rental</v>
          </cell>
          <cell r="E2416" t="str">
            <v>MAR--P3</v>
          </cell>
          <cell r="H2416" t="str">
            <v>P3 PowerPort 1000 IP Rental</v>
          </cell>
          <cell r="I2416" t="str">
            <v>P3 PowerPort 1000 IP Rental</v>
          </cell>
          <cell r="J2416">
            <v>4215</v>
          </cell>
          <cell r="K2416">
            <v>4215</v>
          </cell>
          <cell r="L2416">
            <v>2318.25</v>
          </cell>
          <cell r="P2416">
            <v>5706681220212</v>
          </cell>
          <cell r="V2416" t="str">
            <v>TH</v>
          </cell>
          <cell r="X2416" t="str">
            <v>http://www.martin.com/en-us/product-details/p3-powerport-1500</v>
          </cell>
          <cell r="Y2416">
            <v>683</v>
          </cell>
        </row>
        <row r="2417">
          <cell r="A2417" t="str">
            <v>P3 PowerPort 1000 IP Install</v>
          </cell>
          <cell r="B2417" t="str">
            <v>Martin</v>
          </cell>
          <cell r="Y2417">
            <v>684</v>
          </cell>
        </row>
        <row r="2418">
          <cell r="A2418">
            <v>90721080</v>
          </cell>
          <cell r="B2418" t="str">
            <v>Martin</v>
          </cell>
          <cell r="C2418" t="str">
            <v>Power &amp; Processing</v>
          </cell>
          <cell r="D2418" t="str">
            <v>P3 PowerPort 1000 IP Install</v>
          </cell>
          <cell r="E2418" t="str">
            <v>MAR--P3</v>
          </cell>
          <cell r="H2418" t="str">
            <v>P3 PowerPort 1000 IP Install</v>
          </cell>
          <cell r="I2418" t="str">
            <v>P3 PowerPort 1000 IP Install</v>
          </cell>
          <cell r="J2418">
            <v>4202</v>
          </cell>
          <cell r="K2418">
            <v>4202</v>
          </cell>
          <cell r="L2418">
            <v>2311.1000000000004</v>
          </cell>
          <cell r="V2418" t="str">
            <v>TH</v>
          </cell>
          <cell r="X2418" t="str">
            <v>https://www.martin.com/en/product_families/p3</v>
          </cell>
          <cell r="Y2418">
            <v>685</v>
          </cell>
        </row>
        <row r="2419">
          <cell r="A2419" t="str">
            <v>DMX PowerPort 375</v>
          </cell>
          <cell r="B2419" t="str">
            <v>Martin</v>
          </cell>
          <cell r="Y2419">
            <v>686</v>
          </cell>
        </row>
        <row r="2420">
          <cell r="A2420">
            <v>90721094</v>
          </cell>
          <cell r="B2420" t="str">
            <v>Martin</v>
          </cell>
          <cell r="C2420" t="str">
            <v>Power &amp; Processing</v>
          </cell>
          <cell r="D2420" t="str">
            <v>DMX PowerPort 375</v>
          </cell>
          <cell r="E2420" t="str">
            <v>MAR--P3</v>
          </cell>
          <cell r="H2420" t="str">
            <v>DMX PowerPort 375</v>
          </cell>
          <cell r="I2420" t="str">
            <v>DMX PowerPort 375</v>
          </cell>
          <cell r="J2420">
            <v>847</v>
          </cell>
          <cell r="K2420">
            <v>847</v>
          </cell>
          <cell r="L2420">
            <v>465.85</v>
          </cell>
          <cell r="O2420">
            <v>1</v>
          </cell>
          <cell r="P2420">
            <v>688705006017</v>
          </cell>
          <cell r="V2420" t="str">
            <v>CN</v>
          </cell>
          <cell r="Y2420">
            <v>687</v>
          </cell>
        </row>
        <row r="2421">
          <cell r="A2421" t="str">
            <v>Martin IP66 PSU 240W</v>
          </cell>
          <cell r="B2421" t="str">
            <v>Martin</v>
          </cell>
          <cell r="Y2421">
            <v>688</v>
          </cell>
        </row>
        <row r="2422">
          <cell r="A2422" t="str">
            <v>90760330HU</v>
          </cell>
          <cell r="B2422" t="str">
            <v>Martin</v>
          </cell>
          <cell r="C2422" t="str">
            <v>Power &amp; Processing</v>
          </cell>
          <cell r="D2422" t="str">
            <v xml:space="preserve">Martin IP66 PSU, 48VDC, 240W,100-240VAC </v>
          </cell>
          <cell r="E2422" t="str">
            <v>MEF-ATOMI</v>
          </cell>
          <cell r="H2422" t="str">
            <v xml:space="preserve">Martin IP66 PSU, 48VDC, 240W,100-240VAC </v>
          </cell>
          <cell r="I2422" t="str">
            <v xml:space="preserve">Martin IP66 PSU, 48VDC, 240W,100-240VAC </v>
          </cell>
          <cell r="J2422">
            <v>608</v>
          </cell>
          <cell r="K2422">
            <v>608</v>
          </cell>
          <cell r="L2422">
            <v>334.40000000000003</v>
          </cell>
          <cell r="P2422">
            <v>5706681233755</v>
          </cell>
          <cell r="R2422">
            <v>15.354339</v>
          </cell>
          <cell r="S2422">
            <v>15.354339</v>
          </cell>
          <cell r="V2422" t="str">
            <v>HU</v>
          </cell>
          <cell r="Y2422">
            <v>689</v>
          </cell>
        </row>
        <row r="2423">
          <cell r="A2423" t="str">
            <v>VC Range</v>
          </cell>
          <cell r="B2423" t="str">
            <v>Martin</v>
          </cell>
          <cell r="Y2423">
            <v>692</v>
          </cell>
        </row>
        <row r="2424">
          <cell r="A2424" t="str">
            <v>VC-Grid Family</v>
          </cell>
          <cell r="B2424" t="str">
            <v>Martin</v>
          </cell>
          <cell r="Y2424">
            <v>694</v>
          </cell>
        </row>
        <row r="2425">
          <cell r="A2425" t="str">
            <v>VC-Grid 60</v>
          </cell>
          <cell r="B2425" t="str">
            <v>Martin</v>
          </cell>
          <cell r="Y2425">
            <v>695</v>
          </cell>
        </row>
        <row r="2426">
          <cell r="A2426" t="str">
            <v>90357560HU</v>
          </cell>
          <cell r="B2426" t="str">
            <v>Martin</v>
          </cell>
          <cell r="C2426" t="str">
            <v>Creative Pixels</v>
          </cell>
          <cell r="D2426" t="str">
            <v>VC-Grid 8x8 60 RGB</v>
          </cell>
          <cell r="E2426" t="str">
            <v>MAR--VC</v>
          </cell>
          <cell r="G2426" t="str">
            <v>EOL stage - Significant quantity on stock to sell</v>
          </cell>
          <cell r="H2426" t="str">
            <v>VC-Grid 8x8 60 RGB</v>
          </cell>
          <cell r="I2426" t="str">
            <v>VC-Grid 8x8 60 RGB</v>
          </cell>
          <cell r="J2426">
            <v>479</v>
          </cell>
          <cell r="K2426">
            <v>479</v>
          </cell>
          <cell r="L2426">
            <v>263.45000000000005</v>
          </cell>
          <cell r="O2426" t="str">
            <v/>
          </cell>
          <cell r="P2426">
            <v>5706681234493</v>
          </cell>
          <cell r="V2426" t="str">
            <v>HU</v>
          </cell>
          <cell r="Y2426">
            <v>696</v>
          </cell>
        </row>
        <row r="2427">
          <cell r="A2427" t="str">
            <v>VC-Grid 25</v>
          </cell>
          <cell r="B2427" t="str">
            <v>Martin</v>
          </cell>
          <cell r="Y2427">
            <v>697</v>
          </cell>
        </row>
        <row r="2428">
          <cell r="A2428" t="str">
            <v>90357010HU</v>
          </cell>
          <cell r="B2428" t="str">
            <v>Martin</v>
          </cell>
          <cell r="C2428" t="str">
            <v>Creative Pixels</v>
          </cell>
          <cell r="D2428" t="str">
            <v>VC-Grid 8x8 25 RGB</v>
          </cell>
          <cell r="E2428" t="str">
            <v>EXT-CREAT</v>
          </cell>
          <cell r="G2428" t="str">
            <v>EOL stage - Limited availability may apply</v>
          </cell>
          <cell r="H2428" t="str">
            <v>VC-Grid 8x8 25 RGB</v>
          </cell>
          <cell r="I2428" t="str">
            <v>VC-Grid 8x8 25 RGB</v>
          </cell>
          <cell r="J2428">
            <v>318</v>
          </cell>
          <cell r="K2428">
            <v>318</v>
          </cell>
          <cell r="L2428">
            <v>174.9</v>
          </cell>
          <cell r="O2428" t="str">
            <v/>
          </cell>
          <cell r="P2428">
            <v>5706681234196</v>
          </cell>
          <cell r="V2428" t="str">
            <v>HU</v>
          </cell>
          <cell r="Y2428">
            <v>698</v>
          </cell>
        </row>
        <row r="2429">
          <cell r="A2429" t="str">
            <v>VC-Grid 15</v>
          </cell>
          <cell r="B2429" t="str">
            <v>Martin</v>
          </cell>
          <cell r="Y2429">
            <v>699</v>
          </cell>
        </row>
        <row r="2430">
          <cell r="A2430" t="str">
            <v>90357540HU</v>
          </cell>
          <cell r="B2430" t="str">
            <v>Martin</v>
          </cell>
          <cell r="C2430" t="str">
            <v>Creative Pixels</v>
          </cell>
          <cell r="D2430" t="str">
            <v>VC-Grid 16x16 15 RGB</v>
          </cell>
          <cell r="E2430" t="str">
            <v>MAR--VC</v>
          </cell>
          <cell r="G2430" t="str">
            <v>EOL stage - Significant quantity on stock to sell</v>
          </cell>
          <cell r="H2430" t="str">
            <v>VC-Grid 16x16 15 RGB</v>
          </cell>
          <cell r="I2430" t="str">
            <v>VC-Grid 16x16 15 RGB</v>
          </cell>
          <cell r="J2430">
            <v>699</v>
          </cell>
          <cell r="K2430">
            <v>699</v>
          </cell>
          <cell r="L2430">
            <v>384.45000000000005</v>
          </cell>
          <cell r="O2430" t="str">
            <v/>
          </cell>
          <cell r="P2430">
            <v>5706681234479</v>
          </cell>
          <cell r="V2430" t="str">
            <v>HU</v>
          </cell>
          <cell r="Y2430">
            <v>700</v>
          </cell>
        </row>
        <row r="2431">
          <cell r="A2431" t="str">
            <v>VC-Grid Accessories</v>
          </cell>
          <cell r="B2431" t="str">
            <v>Martin</v>
          </cell>
          <cell r="Y2431">
            <v>701</v>
          </cell>
        </row>
        <row r="2432">
          <cell r="A2432" t="str">
            <v>91611560HU</v>
          </cell>
          <cell r="B2432" t="str">
            <v>Martin</v>
          </cell>
          <cell r="C2432" t="str">
            <v>Creative Pixels</v>
          </cell>
          <cell r="D2432" t="str">
            <v>Set of 10 VC-Grid 15/30/60 Mounting Frames</v>
          </cell>
          <cell r="E2432" t="str">
            <v>MAR--VC</v>
          </cell>
          <cell r="G2432" t="str">
            <v>EOL pre-notice - Will be submitted for EOL soon - But will remain available to support final VC-Grid/Strip sales</v>
          </cell>
          <cell r="H2432" t="str">
            <v>Set of 10 VC-Grid 15/30/60 Mounting Frames</v>
          </cell>
          <cell r="I2432" t="str">
            <v>Set of 10 VC-Grid 15/30/60 Mounting Frames</v>
          </cell>
          <cell r="J2432">
            <v>117</v>
          </cell>
          <cell r="K2432">
            <v>117</v>
          </cell>
          <cell r="L2432">
            <v>64.350000000000009</v>
          </cell>
          <cell r="V2432" t="str">
            <v>HU</v>
          </cell>
          <cell r="W2432" t="str">
            <v>Non Compliant</v>
          </cell>
          <cell r="X2432" t="str">
            <v>http://www.martin.com/en-us/product-details/vc-grid-60</v>
          </cell>
          <cell r="Y2432">
            <v>702</v>
          </cell>
        </row>
        <row r="2433">
          <cell r="A2433" t="str">
            <v>91611370HU</v>
          </cell>
          <cell r="B2433" t="str">
            <v>Martin</v>
          </cell>
          <cell r="C2433" t="str">
            <v>Creative Pixels</v>
          </cell>
          <cell r="D2433" t="str">
            <v>Set of 10 VC-Grid/Strip 25 Mounting Frames</v>
          </cell>
          <cell r="E2433" t="str">
            <v>MSL-AURA</v>
          </cell>
          <cell r="G2433" t="str">
            <v>EOL pre-notice - Will be submitted for EOL soon - But will remain available to support final VC-Grid/Strip sales</v>
          </cell>
          <cell r="H2433" t="str">
            <v>Set of 10 VC-Grid/Strip 25 Mounting Frames</v>
          </cell>
          <cell r="I2433" t="str">
            <v>Set of 10 VC-Grid/Strip 25 Mounting Frames</v>
          </cell>
          <cell r="J2433">
            <v>117</v>
          </cell>
          <cell r="K2433">
            <v>117</v>
          </cell>
          <cell r="L2433">
            <v>64.350000000000009</v>
          </cell>
          <cell r="P2433">
            <v>5706681234806</v>
          </cell>
          <cell r="S2433">
            <v>5.9055150000000003</v>
          </cell>
          <cell r="V2433" t="str">
            <v>HU</v>
          </cell>
          <cell r="W2433" t="str">
            <v>Non Compliant</v>
          </cell>
          <cell r="X2433" t="str">
            <v>http://www.martin.com/en-us/product-details/vc-grid</v>
          </cell>
          <cell r="Y2433">
            <v>703</v>
          </cell>
        </row>
        <row r="2434">
          <cell r="A2434" t="str">
            <v>91611540HU</v>
          </cell>
          <cell r="B2434" t="str">
            <v>Martin</v>
          </cell>
          <cell r="C2434" t="str">
            <v>Creative Pixels</v>
          </cell>
          <cell r="D2434" t="str">
            <v>Set of 8 VC-Grid/Strip 25 Lens Arrays Narrow</v>
          </cell>
          <cell r="E2434" t="str">
            <v>MAR--VC</v>
          </cell>
          <cell r="G2434" t="str">
            <v>EOL pre-notice - Will be submitted for EOL soon - But will remain available to support final VC-Grid/Strip sales</v>
          </cell>
          <cell r="H2434" t="str">
            <v>Set of 8 VC-Grid/Strip 25 Lens Arrays Narrow</v>
          </cell>
          <cell r="I2434" t="str">
            <v>Set of 8 VC-Grid/Strip 25 Lens Arrays Narrow</v>
          </cell>
          <cell r="J2434">
            <v>201</v>
          </cell>
          <cell r="K2434">
            <v>201</v>
          </cell>
          <cell r="L2434">
            <v>110.55000000000001</v>
          </cell>
          <cell r="V2434" t="str">
            <v>HU</v>
          </cell>
          <cell r="X2434" t="str">
            <v>http://www.martin.com/en-us/product-details/vc-grid</v>
          </cell>
          <cell r="Y2434">
            <v>704</v>
          </cell>
        </row>
        <row r="2435">
          <cell r="A2435" t="str">
            <v>VC-Strip Family</v>
          </cell>
          <cell r="B2435" t="str">
            <v>Martin</v>
          </cell>
          <cell r="Y2435">
            <v>706</v>
          </cell>
        </row>
        <row r="2436">
          <cell r="A2436" t="str">
            <v>VC-Strip 60</v>
          </cell>
          <cell r="B2436" t="str">
            <v>Martin</v>
          </cell>
          <cell r="Y2436">
            <v>707</v>
          </cell>
        </row>
        <row r="2437">
          <cell r="A2437" t="str">
            <v>90357480HU</v>
          </cell>
          <cell r="B2437" t="str">
            <v>Martin</v>
          </cell>
          <cell r="C2437" t="str">
            <v>Creative Pixels</v>
          </cell>
          <cell r="D2437" t="str">
            <v>VC-Strip 8x1 60 RGB</v>
          </cell>
          <cell r="E2437" t="str">
            <v>MAR--VC</v>
          </cell>
          <cell r="G2437" t="str">
            <v>EOL stage - Significant quantity on stock to sell</v>
          </cell>
          <cell r="H2437" t="str">
            <v>VC-Strip 8x1 60 RGB</v>
          </cell>
          <cell r="I2437" t="str">
            <v>VC-Strip 8x1 60 RGB</v>
          </cell>
          <cell r="J2437">
            <v>174</v>
          </cell>
          <cell r="K2437">
            <v>174</v>
          </cell>
          <cell r="L2437">
            <v>95.7</v>
          </cell>
          <cell r="O2437" t="str">
            <v/>
          </cell>
          <cell r="P2437">
            <v>5706681234455</v>
          </cell>
          <cell r="V2437" t="str">
            <v>HU</v>
          </cell>
          <cell r="Y2437">
            <v>708</v>
          </cell>
        </row>
        <row r="2438">
          <cell r="A2438" t="str">
            <v>90357490HU</v>
          </cell>
          <cell r="B2438" t="str">
            <v>Martin</v>
          </cell>
          <cell r="C2438" t="str">
            <v>Creative Pixels</v>
          </cell>
          <cell r="D2438" t="str">
            <v>VC-Strip 4x1 60 RGB</v>
          </cell>
          <cell r="E2438" t="str">
            <v>MAR--VC</v>
          </cell>
          <cell r="G2438" t="str">
            <v>EOL stage - Significant quantity on stock to sell</v>
          </cell>
          <cell r="H2438" t="str">
            <v>VC-Strip 4x1 60 RGB</v>
          </cell>
          <cell r="I2438" t="str">
            <v>VC-Strip 4x1 60 RGB</v>
          </cell>
          <cell r="J2438">
            <v>164</v>
          </cell>
          <cell r="K2438">
            <v>164</v>
          </cell>
          <cell r="L2438">
            <v>90.2</v>
          </cell>
          <cell r="O2438" t="str">
            <v/>
          </cell>
          <cell r="P2438">
            <v>5706681234462</v>
          </cell>
          <cell r="V2438" t="str">
            <v>HU</v>
          </cell>
          <cell r="X2438" t="str">
            <v>http://www.martin.com/en-us/product-details/vc-strip-60</v>
          </cell>
          <cell r="Y2438">
            <v>709</v>
          </cell>
        </row>
        <row r="2439">
          <cell r="A2439" t="str">
            <v>VC-Strip 30</v>
          </cell>
          <cell r="B2439" t="str">
            <v>Martin</v>
          </cell>
          <cell r="Y2439">
            <v>710</v>
          </cell>
        </row>
        <row r="2440">
          <cell r="A2440" t="str">
            <v>90357460HU</v>
          </cell>
          <cell r="B2440" t="str">
            <v>Martin</v>
          </cell>
          <cell r="C2440" t="str">
            <v>Creative Pixels</v>
          </cell>
          <cell r="D2440" t="str">
            <v>VC-Strip 16x1 30 RGB</v>
          </cell>
          <cell r="E2440" t="str">
            <v>MAR--VC</v>
          </cell>
          <cell r="G2440" t="str">
            <v>EOL stage – very limited availability</v>
          </cell>
          <cell r="H2440" t="str">
            <v>VC-Strip 16x1 30 RGB</v>
          </cell>
          <cell r="I2440" t="str">
            <v>VC-Strip 16x1 30 RGB</v>
          </cell>
          <cell r="J2440">
            <v>189</v>
          </cell>
          <cell r="K2440">
            <v>189</v>
          </cell>
          <cell r="L2440">
            <v>103.95</v>
          </cell>
          <cell r="O2440" t="str">
            <v/>
          </cell>
          <cell r="P2440">
            <v>5706681234431</v>
          </cell>
          <cell r="V2440" t="str">
            <v>HU</v>
          </cell>
          <cell r="Y2440">
            <v>711</v>
          </cell>
        </row>
        <row r="2441">
          <cell r="A2441" t="str">
            <v>90357470HU</v>
          </cell>
          <cell r="B2441" t="str">
            <v>Martin</v>
          </cell>
          <cell r="C2441" t="str">
            <v>Creative Pixels</v>
          </cell>
          <cell r="D2441" t="str">
            <v>VC-Strip 8x1 30 RGB</v>
          </cell>
          <cell r="E2441" t="str">
            <v>MAR--VC</v>
          </cell>
          <cell r="G2441" t="str">
            <v>EOL stage - Significant quantity on stock to sell</v>
          </cell>
          <cell r="H2441" t="str">
            <v>VC-Strip 8x1 30 RGB</v>
          </cell>
          <cell r="I2441" t="str">
            <v>VC-Strip 8x1 30 RGB</v>
          </cell>
          <cell r="J2441">
            <v>169</v>
          </cell>
          <cell r="K2441">
            <v>169</v>
          </cell>
          <cell r="L2441">
            <v>92.95</v>
          </cell>
          <cell r="P2441">
            <v>5706681234448</v>
          </cell>
          <cell r="V2441" t="str">
            <v>HU</v>
          </cell>
          <cell r="X2441" t="str">
            <v>http://www.martin.com/en-us/product-details/vc-strip-30</v>
          </cell>
          <cell r="Y2441">
            <v>712</v>
          </cell>
        </row>
        <row r="2442">
          <cell r="A2442" t="str">
            <v>VC-Strip 25</v>
          </cell>
          <cell r="B2442" t="str">
            <v>Martin</v>
          </cell>
          <cell r="Y2442">
            <v>713</v>
          </cell>
        </row>
        <row r="2443">
          <cell r="A2443" t="str">
            <v>90357290HU</v>
          </cell>
          <cell r="B2443" t="str">
            <v>Martin</v>
          </cell>
          <cell r="C2443" t="str">
            <v>Creative Pixels</v>
          </cell>
          <cell r="D2443" t="str">
            <v>VC-Strip 16x1 25 RGB</v>
          </cell>
          <cell r="E2443" t="str">
            <v>MAR--VC</v>
          </cell>
          <cell r="G2443" t="str">
            <v>EOL stage - Limited availability may apply</v>
          </cell>
          <cell r="H2443" t="str">
            <v>VC-Strip 16x1 25 RGB</v>
          </cell>
          <cell r="I2443" t="str">
            <v>VC-Strip 16x1 25 RGB</v>
          </cell>
          <cell r="J2443">
            <v>179</v>
          </cell>
          <cell r="K2443">
            <v>179</v>
          </cell>
          <cell r="L2443">
            <v>98.45</v>
          </cell>
          <cell r="O2443" t="str">
            <v/>
          </cell>
          <cell r="P2443">
            <v>5706681234349</v>
          </cell>
          <cell r="V2443" t="str">
            <v>HU</v>
          </cell>
          <cell r="Y2443">
            <v>714</v>
          </cell>
        </row>
        <row r="2444">
          <cell r="A2444" t="str">
            <v>90357320HU</v>
          </cell>
          <cell r="B2444" t="str">
            <v>Martin</v>
          </cell>
          <cell r="C2444" t="str">
            <v>Creative Pixels</v>
          </cell>
          <cell r="D2444" t="str">
            <v>VC-Strip 8x1 25 RGB</v>
          </cell>
          <cell r="E2444" t="str">
            <v>MAR--VC</v>
          </cell>
          <cell r="G2444" t="str">
            <v>EOL stage - Significant quantity on stock to sell</v>
          </cell>
          <cell r="H2444" t="str">
            <v>VC-Strip 8x1 25 RGB</v>
          </cell>
          <cell r="I2444" t="str">
            <v>VC-Strip 8x1 25 RGB</v>
          </cell>
          <cell r="J2444">
            <v>158</v>
          </cell>
          <cell r="K2444">
            <v>158</v>
          </cell>
          <cell r="L2444">
            <v>86.9</v>
          </cell>
          <cell r="O2444" t="str">
            <v/>
          </cell>
          <cell r="P2444">
            <v>5706681234370</v>
          </cell>
          <cell r="V2444" t="str">
            <v>HU</v>
          </cell>
          <cell r="X2444" t="str">
            <v>http://www.martin.com/en-us/product-details/vc-strip</v>
          </cell>
          <cell r="Y2444">
            <v>715</v>
          </cell>
        </row>
        <row r="2445">
          <cell r="A2445" t="str">
            <v>VC-Dot Family</v>
          </cell>
          <cell r="B2445" t="str">
            <v>Martin</v>
          </cell>
          <cell r="Y2445">
            <v>717</v>
          </cell>
        </row>
        <row r="2446">
          <cell r="A2446" t="str">
            <v>VC-Dot 1</v>
          </cell>
          <cell r="B2446" t="str">
            <v>Martin</v>
          </cell>
          <cell r="Y2446">
            <v>718</v>
          </cell>
        </row>
        <row r="2447">
          <cell r="A2447" t="str">
            <v>90357060HU</v>
          </cell>
          <cell r="B2447" t="str">
            <v>Martin</v>
          </cell>
          <cell r="C2447" t="str">
            <v>Linear</v>
          </cell>
          <cell r="D2447" t="str">
            <v>VC-Dot 1 RGB 100mm pitch 100pcs 2m lead-in</v>
          </cell>
          <cell r="E2447" t="str">
            <v>MAR--VC</v>
          </cell>
          <cell r="G2447" t="str">
            <v>EOL stage – limited availability may apply</v>
          </cell>
          <cell r="H2447" t="str">
            <v>VC-Dot 1 RGB 100mm pitch 100pcs 2m lead-in</v>
          </cell>
          <cell r="I2447" t="str">
            <v>VC-Dot 1 RGB 100mm pitch 100pcs 2m lead-in</v>
          </cell>
          <cell r="J2447">
            <v>2237</v>
          </cell>
          <cell r="K2447">
            <v>2237</v>
          </cell>
          <cell r="L2447">
            <v>1230.3500000000001</v>
          </cell>
          <cell r="P2447">
            <v>5706681234523</v>
          </cell>
          <cell r="V2447" t="str">
            <v>HU</v>
          </cell>
          <cell r="Y2447">
            <v>719</v>
          </cell>
        </row>
        <row r="2448">
          <cell r="A2448" t="str">
            <v>VC-Dot 4</v>
          </cell>
          <cell r="B2448" t="str">
            <v>Martin</v>
          </cell>
          <cell r="Y2448">
            <v>720</v>
          </cell>
        </row>
        <row r="2449">
          <cell r="A2449" t="str">
            <v>90357100HU</v>
          </cell>
          <cell r="B2449" t="str">
            <v>Martin</v>
          </cell>
          <cell r="C2449" t="str">
            <v>Linear</v>
          </cell>
          <cell r="D2449" t="str">
            <v>VC-Dot 4 RGB 200mm pitch 64pcs 2m lead-in </v>
          </cell>
          <cell r="E2449" t="str">
            <v>MAR--VC</v>
          </cell>
          <cell r="G2449" t="str">
            <v>EOL stage – limited availability may apply</v>
          </cell>
          <cell r="H2449" t="str">
            <v>VC-Dot 4 RGB 200mm pitch 64pcs 2m lead-in </v>
          </cell>
          <cell r="I2449" t="str">
            <v>VC-Dot 4 RGB 200mm pitch 64pcs 2m lead-in </v>
          </cell>
          <cell r="J2449">
            <v>2730</v>
          </cell>
          <cell r="K2449">
            <v>2730</v>
          </cell>
          <cell r="L2449">
            <v>1501.5000000000002</v>
          </cell>
          <cell r="P2449">
            <v>5706681234264</v>
          </cell>
          <cell r="V2449" t="str">
            <v>HU</v>
          </cell>
          <cell r="X2449" t="str">
            <v>http://www.martin.com/en-us/product-details/vc-dot-1</v>
          </cell>
          <cell r="Y2449">
            <v>721</v>
          </cell>
        </row>
        <row r="2450">
          <cell r="A2450" t="str">
            <v>VC-Dot 9</v>
          </cell>
          <cell r="B2450" t="str">
            <v>Martin</v>
          </cell>
          <cell r="Y2450">
            <v>722</v>
          </cell>
        </row>
        <row r="2451">
          <cell r="A2451" t="str">
            <v>90357140HU</v>
          </cell>
          <cell r="B2451" t="str">
            <v>Martin</v>
          </cell>
          <cell r="C2451" t="str">
            <v>Linear</v>
          </cell>
          <cell r="D2451" t="str">
            <v>VC-Dot 9 RGB 400mm pitch 36pcs 2m lead-in</v>
          </cell>
          <cell r="E2451" t="str">
            <v>MAR--VC</v>
          </cell>
          <cell r="G2451" t="str">
            <v>EOL stage – limited availability may apply</v>
          </cell>
          <cell r="H2451" t="str">
            <v>VC-Dot 9 RGB 400mm pitch 36pcs 2m lead-in</v>
          </cell>
          <cell r="I2451" t="str">
            <v>VC-Dot 9 RGB 400mm pitch 36pcs 2m lead-in</v>
          </cell>
          <cell r="J2451">
            <v>2633</v>
          </cell>
          <cell r="K2451">
            <v>2633</v>
          </cell>
          <cell r="L2451">
            <v>1448.15</v>
          </cell>
          <cell r="P2451">
            <v>5706681234301</v>
          </cell>
          <cell r="V2451" t="str">
            <v>HU</v>
          </cell>
          <cell r="Y2451">
            <v>723</v>
          </cell>
        </row>
        <row r="2452">
          <cell r="A2452" t="str">
            <v>VC-Feeder</v>
          </cell>
          <cell r="B2452" t="str">
            <v>Martin</v>
          </cell>
          <cell r="Y2452">
            <v>724</v>
          </cell>
        </row>
        <row r="2453">
          <cell r="A2453">
            <v>90357040</v>
          </cell>
          <cell r="B2453" t="str">
            <v>Martin</v>
          </cell>
          <cell r="C2453" t="str">
            <v>Creative Pixels</v>
          </cell>
          <cell r="D2453" t="str">
            <v>VC-Feeder with M16 Connector</v>
          </cell>
          <cell r="E2453" t="str">
            <v>EXT-LIN</v>
          </cell>
          <cell r="G2453" t="str">
            <v>Not for new designs - Use 90357041 instead</v>
          </cell>
          <cell r="H2453" t="str">
            <v>VC-Feeder with M16 Connector</v>
          </cell>
          <cell r="I2453" t="str">
            <v>VC-Feeder with M16 Connector</v>
          </cell>
          <cell r="J2453">
            <v>713</v>
          </cell>
          <cell r="K2453">
            <v>713</v>
          </cell>
          <cell r="L2453">
            <v>392.15000000000003</v>
          </cell>
          <cell r="R2453">
            <v>20.472452000000001</v>
          </cell>
          <cell r="S2453">
            <v>20.472452000000001</v>
          </cell>
          <cell r="V2453" t="str">
            <v>TH</v>
          </cell>
          <cell r="Y2453">
            <v>725</v>
          </cell>
        </row>
        <row r="2454">
          <cell r="A2454">
            <v>90357041</v>
          </cell>
          <cell r="B2454" t="str">
            <v>Martin</v>
          </cell>
          <cell r="C2454" t="str">
            <v>Linear</v>
          </cell>
          <cell r="D2454" t="str">
            <v>VC-Feeder with BBD Connector</v>
          </cell>
          <cell r="E2454" t="str">
            <v>MAR--VC</v>
          </cell>
          <cell r="G2454" t="str">
            <v>Kept available as service item for existing installations</v>
          </cell>
          <cell r="H2454" t="str">
            <v>VC-Feeder with BBD Connector</v>
          </cell>
          <cell r="I2454" t="str">
            <v>VC-Feeder with BBD Connector</v>
          </cell>
          <cell r="J2454">
            <v>714</v>
          </cell>
          <cell r="K2454">
            <v>714</v>
          </cell>
          <cell r="L2454">
            <v>392.70000000000005</v>
          </cell>
          <cell r="P2454">
            <v>5706681239313</v>
          </cell>
          <cell r="V2454" t="str">
            <v>TH</v>
          </cell>
          <cell r="X2454" t="str">
            <v>http://www.martin.com/en-us/product-details/vc-feeder</v>
          </cell>
          <cell r="Y2454">
            <v>726</v>
          </cell>
        </row>
        <row r="2455">
          <cell r="A2455" t="str">
            <v>VC-Dot 1 Accessories</v>
          </cell>
          <cell r="B2455" t="str">
            <v>Martin</v>
          </cell>
          <cell r="Y2455">
            <v>727</v>
          </cell>
        </row>
        <row r="2456">
          <cell r="A2456">
            <v>90357180</v>
          </cell>
          <cell r="B2456" t="str">
            <v>Martin</v>
          </cell>
          <cell r="C2456" t="str">
            <v>Linear</v>
          </cell>
          <cell r="D2456" t="str">
            <v>Set of 10 VC-Dot 1 Diffuser Domes</v>
          </cell>
          <cell r="E2456" t="str">
            <v>MAR--VC</v>
          </cell>
          <cell r="G2456" t="str">
            <v>EOL stage – limited availability may apply</v>
          </cell>
          <cell r="H2456" t="str">
            <v>Set of 10 VC-Dot 1 Diffuser Domes</v>
          </cell>
          <cell r="I2456" t="str">
            <v>Set of 10 VC-Dot 1 Diffuser Domes</v>
          </cell>
          <cell r="J2456">
            <v>19</v>
          </cell>
          <cell r="K2456">
            <v>19</v>
          </cell>
          <cell r="L2456">
            <v>10.450000000000001</v>
          </cell>
          <cell r="P2456">
            <v>5706681211319</v>
          </cell>
          <cell r="V2456" t="str">
            <v>CN</v>
          </cell>
          <cell r="W2456" t="str">
            <v>Non Compliant</v>
          </cell>
          <cell r="X2456" t="str">
            <v>http://www.martin.com/en-us/product-details/vc-dot-1</v>
          </cell>
          <cell r="Y2456">
            <v>728</v>
          </cell>
        </row>
        <row r="2457">
          <cell r="A2457">
            <v>91610110</v>
          </cell>
          <cell r="B2457" t="str">
            <v>Martin</v>
          </cell>
          <cell r="D2457" t="str">
            <v>Set of 10 VC-Dot 1 Smoked Diffuser Domes</v>
          </cell>
          <cell r="E2457" t="str">
            <v>MAR--VC</v>
          </cell>
          <cell r="G2457" t="str">
            <v>EOL stage – limited availability may apply</v>
          </cell>
          <cell r="H2457" t="str">
            <v>Set of 10 VC-Dot 1 Smoked Diffuser Domes</v>
          </cell>
          <cell r="I2457" t="str">
            <v>Set of 10 VC-Dot 1 Smoked Diffuser Domes</v>
          </cell>
          <cell r="J2457">
            <v>34</v>
          </cell>
          <cell r="K2457">
            <v>34</v>
          </cell>
          <cell r="L2457">
            <v>18.700000000000003</v>
          </cell>
          <cell r="V2457" t="str">
            <v>CN</v>
          </cell>
          <cell r="Y2457">
            <v>729</v>
          </cell>
        </row>
        <row r="2458">
          <cell r="A2458">
            <v>90357210</v>
          </cell>
          <cell r="B2458" t="str">
            <v>Martin</v>
          </cell>
          <cell r="C2458" t="str">
            <v>Linear</v>
          </cell>
          <cell r="D2458" t="str">
            <v>Set of 10 VC-Dot 1 Mounting Clips</v>
          </cell>
          <cell r="E2458" t="str">
            <v>MAR--VC</v>
          </cell>
          <cell r="G2458" t="str">
            <v>EOL stage – limited availability may apply</v>
          </cell>
          <cell r="H2458" t="str">
            <v>Set of 10 VC-Dot 1 Mounting Clips</v>
          </cell>
          <cell r="I2458" t="str">
            <v>Set of 10 VC-Dot 1 Mounting Clips</v>
          </cell>
          <cell r="J2458">
            <v>24</v>
          </cell>
          <cell r="K2458">
            <v>24</v>
          </cell>
          <cell r="L2458">
            <v>13.200000000000001</v>
          </cell>
          <cell r="P2458">
            <v>5706681211340</v>
          </cell>
          <cell r="V2458" t="str">
            <v>CN</v>
          </cell>
          <cell r="W2458" t="str">
            <v>Non Compliant</v>
          </cell>
          <cell r="X2458" t="str">
            <v>http://www.martin.com/en-us/product-details/vc-dot-1</v>
          </cell>
          <cell r="Y2458">
            <v>730</v>
          </cell>
        </row>
        <row r="2459">
          <cell r="A2459">
            <v>91611301</v>
          </cell>
          <cell r="B2459" t="str">
            <v>Martin</v>
          </cell>
          <cell r="D2459" t="str">
            <v>Mounting Bracket, VC-Dot 1</v>
          </cell>
          <cell r="E2459" t="str">
            <v>EXT-LIN</v>
          </cell>
          <cell r="G2459" t="str">
            <v>EOL stage – limited availability may apply</v>
          </cell>
          <cell r="H2459" t="str">
            <v>Mounting Bracket, VC-Dot 1</v>
          </cell>
          <cell r="I2459" t="str">
            <v>Mounting Bracket, VC-Dot 1</v>
          </cell>
          <cell r="J2459">
            <v>9</v>
          </cell>
          <cell r="K2459">
            <v>9</v>
          </cell>
          <cell r="L2459">
            <v>4.95</v>
          </cell>
          <cell r="V2459" t="str">
            <v>CN</v>
          </cell>
          <cell r="Y2459">
            <v>731</v>
          </cell>
        </row>
        <row r="2460">
          <cell r="A2460" t="str">
            <v>91611371HU</v>
          </cell>
          <cell r="B2460" t="str">
            <v>Martin</v>
          </cell>
          <cell r="D2460" t="str">
            <v>Set of 10 VC-Dot 1 TrussClips</v>
          </cell>
          <cell r="E2460" t="str">
            <v>MAR--VC</v>
          </cell>
          <cell r="G2460" t="str">
            <v>EOL stage – limited availability may apply</v>
          </cell>
          <cell r="H2460" t="str">
            <v>Set of 10 VC-Dot 1 TrussClips</v>
          </cell>
          <cell r="I2460" t="str">
            <v>Set of 10 VC-Dot 1 TrussClips</v>
          </cell>
          <cell r="J2460">
            <v>69</v>
          </cell>
          <cell r="K2460">
            <v>69</v>
          </cell>
          <cell r="L2460">
            <v>37.950000000000003</v>
          </cell>
          <cell r="P2460">
            <v>5706681234813</v>
          </cell>
          <cell r="V2460" t="str">
            <v>HU</v>
          </cell>
          <cell r="Y2460">
            <v>732</v>
          </cell>
        </row>
        <row r="2461">
          <cell r="A2461">
            <v>91611374</v>
          </cell>
          <cell r="B2461" t="str">
            <v>Martin</v>
          </cell>
          <cell r="C2461" t="str">
            <v>Linear</v>
          </cell>
          <cell r="D2461" t="str">
            <v>VC-Dot 1 Aluminium Mounting Profile Black 2m</v>
          </cell>
          <cell r="E2461" t="str">
            <v>MAR--VC</v>
          </cell>
          <cell r="G2461" t="str">
            <v>EOL stage – limited availability may apply</v>
          </cell>
          <cell r="H2461" t="str">
            <v>VC-Dot 1 Aluminium Mounting Profile Black 2m</v>
          </cell>
          <cell r="I2461" t="str">
            <v>VC-Dot 1 Aluminium Mounting Profile Black 2m</v>
          </cell>
          <cell r="J2461">
            <v>57</v>
          </cell>
          <cell r="K2461">
            <v>57</v>
          </cell>
          <cell r="L2461">
            <v>31.35</v>
          </cell>
          <cell r="P2461">
            <v>5706681218141</v>
          </cell>
          <cell r="V2461" t="str">
            <v>CN</v>
          </cell>
          <cell r="W2461" t="str">
            <v>Non Compliant</v>
          </cell>
          <cell r="X2461" t="str">
            <v>http://www.martin.com/en-us/product-details/vc-dot-1</v>
          </cell>
          <cell r="Y2461">
            <v>733</v>
          </cell>
        </row>
        <row r="2462">
          <cell r="A2462">
            <v>91611375</v>
          </cell>
          <cell r="B2462" t="str">
            <v>Martin</v>
          </cell>
          <cell r="C2462" t="str">
            <v>Linear</v>
          </cell>
          <cell r="D2462" t="str">
            <v>VC-Dot 1 Aluminium Profile Cover Black 2m</v>
          </cell>
          <cell r="E2462" t="str">
            <v>MAR--VC</v>
          </cell>
          <cell r="G2462" t="str">
            <v>EOL stage – limited availability may apply</v>
          </cell>
          <cell r="H2462" t="str">
            <v>VC-Dot 1 Aluminium Profile Cover Black 2m</v>
          </cell>
          <cell r="I2462" t="str">
            <v>VC-Dot 1 Aluminium Profile Cover Black 2m</v>
          </cell>
          <cell r="J2462">
            <v>30</v>
          </cell>
          <cell r="K2462">
            <v>30</v>
          </cell>
          <cell r="L2462">
            <v>16.5</v>
          </cell>
          <cell r="P2462">
            <v>5706681218158</v>
          </cell>
          <cell r="V2462" t="str">
            <v>CN</v>
          </cell>
          <cell r="W2462" t="str">
            <v>Non Compliant</v>
          </cell>
          <cell r="X2462" t="str">
            <v>http://www.martin.com/en-us/product-details/vc-dot-1</v>
          </cell>
          <cell r="Y2462">
            <v>734</v>
          </cell>
        </row>
        <row r="2463">
          <cell r="A2463">
            <v>91611376</v>
          </cell>
          <cell r="B2463" t="str">
            <v>Martin</v>
          </cell>
          <cell r="C2463" t="str">
            <v>Linear</v>
          </cell>
          <cell r="D2463" t="str">
            <v>Set of 10 VC-Dot 1 Alu Profile Endcaps Black</v>
          </cell>
          <cell r="E2463" t="str">
            <v>MAR--VC</v>
          </cell>
          <cell r="G2463" t="str">
            <v>EOL stage – limited availability may apply</v>
          </cell>
          <cell r="H2463" t="str">
            <v>Set of 10 VC-Dot 1 Alu Profile Endcaps Black</v>
          </cell>
          <cell r="I2463" t="str">
            <v>Set of 10 VC-Dot 1 Alu Profile Endcaps Black</v>
          </cell>
          <cell r="J2463">
            <v>16</v>
          </cell>
          <cell r="K2463">
            <v>16</v>
          </cell>
          <cell r="L2463">
            <v>8.8000000000000007</v>
          </cell>
          <cell r="P2463">
            <v>5706681218165</v>
          </cell>
          <cell r="V2463" t="str">
            <v>CN</v>
          </cell>
          <cell r="W2463" t="str">
            <v>Non Compliant</v>
          </cell>
          <cell r="X2463" t="str">
            <v>http://www.martin.com/en-us/product-details/vc-dot-1</v>
          </cell>
          <cell r="Y2463">
            <v>735</v>
          </cell>
        </row>
        <row r="2464">
          <cell r="A2464">
            <v>91611377</v>
          </cell>
          <cell r="B2464" t="str">
            <v>Martin</v>
          </cell>
          <cell r="C2464" t="str">
            <v>Linear</v>
          </cell>
          <cell r="D2464" t="str">
            <v>Set of 10 VC-Dot 1 Alu Profile CableEntry Endcaps Black</v>
          </cell>
          <cell r="E2464" t="str">
            <v>MAR--VC</v>
          </cell>
          <cell r="G2464" t="str">
            <v>EOL stage – limited availability may apply</v>
          </cell>
          <cell r="H2464" t="str">
            <v>Set of 10 VC-Dot 1 Alu Profile CableEntry Endcaps Black</v>
          </cell>
          <cell r="I2464" t="str">
            <v>Set of 10 VC-Dot 1 Alu Profile CableEntry Endcaps Black</v>
          </cell>
          <cell r="J2464">
            <v>21</v>
          </cell>
          <cell r="K2464">
            <v>21</v>
          </cell>
          <cell r="L2464">
            <v>11.55</v>
          </cell>
          <cell r="P2464">
            <v>5706681218172</v>
          </cell>
          <cell r="V2464" t="str">
            <v>CN</v>
          </cell>
          <cell r="W2464" t="str">
            <v>Non Compliant</v>
          </cell>
          <cell r="X2464" t="str">
            <v>http://www.martin.com/en-us/product-details/vc-dot-1</v>
          </cell>
          <cell r="Y2464">
            <v>736</v>
          </cell>
        </row>
        <row r="2465">
          <cell r="A2465">
            <v>91611386</v>
          </cell>
          <cell r="B2465" t="str">
            <v>Martin</v>
          </cell>
          <cell r="C2465" t="str">
            <v>Linear</v>
          </cell>
          <cell r="D2465" t="str">
            <v>VC-Dot 1 Aluminium Mounting Profile Grey 2m</v>
          </cell>
          <cell r="E2465" t="str">
            <v>MAR--VC</v>
          </cell>
          <cell r="G2465" t="str">
            <v>EOL stage – limited availability may apply</v>
          </cell>
          <cell r="H2465" t="str">
            <v>VC-Dot 1 Aluminium Mounting Profile Grey 2m</v>
          </cell>
          <cell r="I2465" t="str">
            <v>VC-Dot 1 Aluminium Mounting Profile Grey 2m</v>
          </cell>
          <cell r="J2465">
            <v>57</v>
          </cell>
          <cell r="K2465">
            <v>57</v>
          </cell>
          <cell r="L2465">
            <v>31.35</v>
          </cell>
          <cell r="P2465">
            <v>5706681218264</v>
          </cell>
          <cell r="V2465" t="str">
            <v>CN</v>
          </cell>
          <cell r="W2465" t="str">
            <v>Non Compliant</v>
          </cell>
          <cell r="X2465" t="str">
            <v>http://www.martin.com/en-us/product-details/vc-dot-1</v>
          </cell>
          <cell r="Y2465">
            <v>737</v>
          </cell>
        </row>
        <row r="2466">
          <cell r="A2466">
            <v>91611387</v>
          </cell>
          <cell r="B2466" t="str">
            <v>Martin</v>
          </cell>
          <cell r="C2466" t="str">
            <v>Linear</v>
          </cell>
          <cell r="D2466" t="str">
            <v>VC-Dot 1 Aluminium Profile Cover Grey 2m</v>
          </cell>
          <cell r="E2466" t="str">
            <v>MAR--VC</v>
          </cell>
          <cell r="G2466" t="str">
            <v>EOL stage – limited availability may apply</v>
          </cell>
          <cell r="H2466" t="str">
            <v>VC-Dot 1 Aluminium Profile Cover Grey 2m</v>
          </cell>
          <cell r="I2466" t="str">
            <v>VC-Dot 1 Aluminium Profile Cover Grey 2m</v>
          </cell>
          <cell r="J2466">
            <v>26</v>
          </cell>
          <cell r="K2466">
            <v>26</v>
          </cell>
          <cell r="L2466">
            <v>14.3</v>
          </cell>
          <cell r="P2466">
            <v>5706681218271</v>
          </cell>
          <cell r="V2466" t="str">
            <v>CN</v>
          </cell>
          <cell r="W2466" t="str">
            <v>Non Compliant</v>
          </cell>
          <cell r="X2466" t="str">
            <v>http://www.martin.com/en-us/product-details/vc-dot-1</v>
          </cell>
          <cell r="Y2466">
            <v>738</v>
          </cell>
        </row>
        <row r="2467">
          <cell r="A2467">
            <v>91611388</v>
          </cell>
          <cell r="B2467" t="str">
            <v>Martin</v>
          </cell>
          <cell r="C2467" t="str">
            <v>Linear</v>
          </cell>
          <cell r="D2467" t="str">
            <v>Set of 10 VC-Dot 1 Alu Profile Endcaps Grey</v>
          </cell>
          <cell r="E2467" t="str">
            <v>MAR--VC</v>
          </cell>
          <cell r="G2467" t="str">
            <v>EOL stage – limited availability may apply</v>
          </cell>
          <cell r="H2467" t="str">
            <v>Set of 10 VC-Dot 1 Alu Profile Endcaps Grey</v>
          </cell>
          <cell r="I2467" t="str">
            <v>Set of 10 VC-Dot 1 Alu Profile Endcaps Grey</v>
          </cell>
          <cell r="J2467">
            <v>23</v>
          </cell>
          <cell r="K2467">
            <v>23</v>
          </cell>
          <cell r="L2467">
            <v>12.65</v>
          </cell>
          <cell r="P2467">
            <v>5706681218288</v>
          </cell>
          <cell r="V2467" t="str">
            <v>CN</v>
          </cell>
          <cell r="W2467" t="str">
            <v>Non Compliant</v>
          </cell>
          <cell r="X2467" t="str">
            <v>http://www.martin.com/en-us/product-details/vc-dot-1</v>
          </cell>
          <cell r="Y2467">
            <v>739</v>
          </cell>
        </row>
        <row r="2468">
          <cell r="A2468">
            <v>91611389</v>
          </cell>
          <cell r="B2468" t="str">
            <v>Martin</v>
          </cell>
          <cell r="C2468" t="str">
            <v>Linear</v>
          </cell>
          <cell r="D2468" t="str">
            <v>Set of 10 VC-Dot 1 Alu Profile CableEntry Endcaps Grey</v>
          </cell>
          <cell r="E2468" t="str">
            <v>MAR--VC</v>
          </cell>
          <cell r="G2468" t="str">
            <v>EOL stage – limited availability may apply</v>
          </cell>
          <cell r="H2468" t="str">
            <v>Set of 10 VC-Dot 1 Alu Profile CableEntry Endcaps Grey</v>
          </cell>
          <cell r="I2468" t="str">
            <v>Set of 10 VC-Dot 1 Alu Profile CableEntry Endcaps Grey</v>
          </cell>
          <cell r="J2468">
            <v>21</v>
          </cell>
          <cell r="K2468">
            <v>21</v>
          </cell>
          <cell r="L2468">
            <v>11.55</v>
          </cell>
          <cell r="P2468">
            <v>5706681218295</v>
          </cell>
          <cell r="V2468" t="str">
            <v>CN</v>
          </cell>
          <cell r="W2468" t="str">
            <v>Non Compliant</v>
          </cell>
          <cell r="X2468" t="str">
            <v>http://www.martin.com/en-us/product-details/vc-dot-1</v>
          </cell>
          <cell r="Y2468">
            <v>740</v>
          </cell>
        </row>
        <row r="2469">
          <cell r="A2469">
            <v>91611410</v>
          </cell>
          <cell r="B2469" t="str">
            <v>Martin</v>
          </cell>
          <cell r="C2469" t="str">
            <v>Linear</v>
          </cell>
          <cell r="D2469" t="str">
            <v>VC-Dot 1 Plastic Mounting Profile Black 1.2m</v>
          </cell>
          <cell r="E2469" t="str">
            <v>MAR--VC</v>
          </cell>
          <cell r="G2469" t="str">
            <v>EOL stage – limited availability may apply</v>
          </cell>
          <cell r="H2469" t="str">
            <v>VC-Dot 1 Plastic Mounting Profile Black 1.2m</v>
          </cell>
          <cell r="I2469" t="str">
            <v>VC-Dot 1 Plastic Mounting Profile Black 1.2m</v>
          </cell>
          <cell r="J2469">
            <v>21</v>
          </cell>
          <cell r="K2469">
            <v>21</v>
          </cell>
          <cell r="L2469">
            <v>11.55</v>
          </cell>
          <cell r="V2469" t="str">
            <v>CN</v>
          </cell>
          <cell r="W2469" t="str">
            <v>Non Compliant</v>
          </cell>
          <cell r="X2469" t="str">
            <v>http://www.martin.com/en-us/product-details/vc-dot-1</v>
          </cell>
          <cell r="Y2469">
            <v>741</v>
          </cell>
        </row>
        <row r="2470">
          <cell r="A2470">
            <v>91611420</v>
          </cell>
          <cell r="B2470" t="str">
            <v>Martin</v>
          </cell>
          <cell r="C2470" t="str">
            <v>Linear</v>
          </cell>
          <cell r="D2470" t="str">
            <v>VC-Dot 1 Plastic Profile Cover Black 1.2m</v>
          </cell>
          <cell r="E2470" t="str">
            <v>MAR--VC</v>
          </cell>
          <cell r="G2470" t="str">
            <v>EOL stage – limited availability may apply</v>
          </cell>
          <cell r="H2470" t="str">
            <v>VC-Dot 1 Plastic Profile Cover Black 1.2m</v>
          </cell>
          <cell r="I2470" t="str">
            <v>VC-Dot 1 Plastic Profile Cover Black 1.2m</v>
          </cell>
          <cell r="J2470">
            <v>14</v>
          </cell>
          <cell r="K2470">
            <v>14</v>
          </cell>
          <cell r="L2470">
            <v>7.7000000000000011</v>
          </cell>
          <cell r="V2470" t="str">
            <v>CN</v>
          </cell>
          <cell r="W2470" t="str">
            <v>Non Compliant</v>
          </cell>
          <cell r="X2470" t="str">
            <v>http://www.martin.com/en-us/product-details/vc-dot-1</v>
          </cell>
          <cell r="Y2470">
            <v>742</v>
          </cell>
        </row>
        <row r="2471">
          <cell r="A2471" t="str">
            <v>VC-Dot 4 Accessories</v>
          </cell>
          <cell r="B2471" t="str">
            <v>Martin</v>
          </cell>
          <cell r="Y2471">
            <v>743</v>
          </cell>
        </row>
        <row r="2472">
          <cell r="A2472">
            <v>90357190</v>
          </cell>
          <cell r="B2472" t="str">
            <v>Martin</v>
          </cell>
          <cell r="C2472" t="str">
            <v>Creative Pixels</v>
          </cell>
          <cell r="D2472" t="str">
            <v>Set of 10 VC-Dot 4 Diffuser Domes</v>
          </cell>
          <cell r="E2472" t="str">
            <v>MAR--VC</v>
          </cell>
          <cell r="G2472" t="str">
            <v>EOL stage – limited availability may apply</v>
          </cell>
          <cell r="H2472" t="str">
            <v>Set of 10 VC-Dot 4 Diffuser Domes</v>
          </cell>
          <cell r="I2472" t="str">
            <v>Set of 10 VC-Dot 4 Diffuser Domes</v>
          </cell>
          <cell r="J2472">
            <v>18</v>
          </cell>
          <cell r="K2472">
            <v>18</v>
          </cell>
          <cell r="L2472">
            <v>9.9</v>
          </cell>
          <cell r="P2472">
            <v>5706681211326</v>
          </cell>
          <cell r="V2472" t="str">
            <v>TW</v>
          </cell>
          <cell r="W2472" t="str">
            <v>Non Compliant</v>
          </cell>
          <cell r="X2472" t="str">
            <v>http://www.martin.com/en-us/product-details/vc-dot-4</v>
          </cell>
          <cell r="Y2472">
            <v>744</v>
          </cell>
        </row>
        <row r="2473">
          <cell r="A2473">
            <v>91610109</v>
          </cell>
          <cell r="B2473" t="str">
            <v>Martin</v>
          </cell>
          <cell r="C2473" t="str">
            <v>Creative Pixels</v>
          </cell>
          <cell r="D2473" t="str">
            <v>Set of 10 VC-Dot 4 Smoked Diffuser Domes</v>
          </cell>
          <cell r="E2473" t="str">
            <v>MAR--VC</v>
          </cell>
          <cell r="G2473" t="str">
            <v>EOL stage – limited availability may apply</v>
          </cell>
          <cell r="H2473" t="str">
            <v>Set of 10 VC-Dot 4 Smoked Diffuser Domes</v>
          </cell>
          <cell r="I2473" t="str">
            <v>Set of 10 VC-Dot 4 Smoked Diffuser Domes</v>
          </cell>
          <cell r="J2473">
            <v>38</v>
          </cell>
          <cell r="K2473">
            <v>38</v>
          </cell>
          <cell r="L2473">
            <v>20.900000000000002</v>
          </cell>
          <cell r="V2473" t="str">
            <v>TW</v>
          </cell>
          <cell r="X2473" t="str">
            <v>http://www.martin.com/en-us/product-details/vc-dot-4</v>
          </cell>
          <cell r="Y2473">
            <v>745</v>
          </cell>
        </row>
        <row r="2474">
          <cell r="A2474">
            <v>90357220</v>
          </cell>
          <cell r="B2474" t="str">
            <v>Martin</v>
          </cell>
          <cell r="C2474" t="str">
            <v>Creative Pixels</v>
          </cell>
          <cell r="D2474" t="str">
            <v>Set of 10 VC-Dot 4 Mounting Clips</v>
          </cell>
          <cell r="E2474" t="str">
            <v>MAR--VC</v>
          </cell>
          <cell r="G2474" t="str">
            <v>EOL stage – limited availability may apply</v>
          </cell>
          <cell r="H2474" t="str">
            <v>Set of 10 VC-Dot 4 Mounting Clips</v>
          </cell>
          <cell r="I2474" t="str">
            <v>Set of 10 VC-Dot 4 Mounting Clips</v>
          </cell>
          <cell r="J2474">
            <v>28</v>
          </cell>
          <cell r="K2474">
            <v>28</v>
          </cell>
          <cell r="L2474">
            <v>15.400000000000002</v>
          </cell>
          <cell r="P2474">
            <v>5706681211357</v>
          </cell>
          <cell r="V2474" t="str">
            <v>TW</v>
          </cell>
          <cell r="W2474" t="str">
            <v>Non Compliant</v>
          </cell>
          <cell r="X2474" t="str">
            <v>http://www.martin.com/en-us/product-details/vc-dot-4</v>
          </cell>
          <cell r="Y2474">
            <v>746</v>
          </cell>
        </row>
        <row r="2475">
          <cell r="A2475">
            <v>91611302</v>
          </cell>
          <cell r="B2475" t="str">
            <v>Martin</v>
          </cell>
          <cell r="D2475" t="str">
            <v>Mounting Bracket, VC-Dot 4</v>
          </cell>
          <cell r="E2475" t="str">
            <v>MAR--VC</v>
          </cell>
          <cell r="G2475" t="str">
            <v>EOL stage – limited availability may apply</v>
          </cell>
          <cell r="H2475" t="str">
            <v>Mounting Bracket, VC-Dot 4</v>
          </cell>
          <cell r="I2475" t="str">
            <v>Mounting Bracket, VC-Dot 4</v>
          </cell>
          <cell r="J2475">
            <v>11</v>
          </cell>
          <cell r="K2475">
            <v>11</v>
          </cell>
          <cell r="L2475">
            <v>6.0500000000000007</v>
          </cell>
          <cell r="V2475" t="str">
            <v>CN</v>
          </cell>
          <cell r="Y2475">
            <v>747</v>
          </cell>
        </row>
        <row r="2476">
          <cell r="A2476" t="str">
            <v>91611372HU</v>
          </cell>
          <cell r="B2476" t="str">
            <v>Martin</v>
          </cell>
          <cell r="D2476" t="str">
            <v>Set of 10 VC-Dot 4 TrussClips</v>
          </cell>
          <cell r="E2476" t="str">
            <v>MAR--VC</v>
          </cell>
          <cell r="G2476" t="str">
            <v>EOL stage – limited availability may apply</v>
          </cell>
          <cell r="H2476" t="str">
            <v>Set of 10 VC-Dot 4 TrussClips</v>
          </cell>
          <cell r="I2476" t="str">
            <v>Set of 10 VC-Dot 4 TrussClips</v>
          </cell>
          <cell r="J2476">
            <v>69</v>
          </cell>
          <cell r="K2476">
            <v>69</v>
          </cell>
          <cell r="L2476">
            <v>37.950000000000003</v>
          </cell>
          <cell r="P2476">
            <v>5706681234820</v>
          </cell>
          <cell r="V2476" t="str">
            <v>HU</v>
          </cell>
          <cell r="Y2476">
            <v>748</v>
          </cell>
        </row>
        <row r="2477">
          <cell r="A2477">
            <v>91611378</v>
          </cell>
          <cell r="B2477" t="str">
            <v>Martin</v>
          </cell>
          <cell r="D2477" t="str">
            <v>VC-Dot 4 Aluminium Mounting Profile Black 2m</v>
          </cell>
          <cell r="E2477" t="str">
            <v>MAR--VC</v>
          </cell>
          <cell r="G2477" t="str">
            <v>EOL stage – limited availability may apply</v>
          </cell>
          <cell r="H2477" t="str">
            <v>VC-Dot 4 Aluminium Mounting Profile Black 2m</v>
          </cell>
          <cell r="I2477" t="str">
            <v>VC-Dot 4 Aluminium Mounting Profile Black 2m</v>
          </cell>
          <cell r="J2477">
            <v>65</v>
          </cell>
          <cell r="K2477">
            <v>65</v>
          </cell>
          <cell r="L2477">
            <v>35.75</v>
          </cell>
          <cell r="P2477">
            <v>5706681218189</v>
          </cell>
          <cell r="V2477" t="str">
            <v>CN</v>
          </cell>
          <cell r="Y2477">
            <v>749</v>
          </cell>
        </row>
        <row r="2478">
          <cell r="A2478">
            <v>91611379</v>
          </cell>
          <cell r="B2478" t="str">
            <v>Martin</v>
          </cell>
          <cell r="D2478" t="str">
            <v>VC-Dot 4 Aluminium Profile Cover Black 2m</v>
          </cell>
          <cell r="E2478" t="str">
            <v>MAR--VC</v>
          </cell>
          <cell r="G2478" t="str">
            <v>EOL stage – limited availability may apply</v>
          </cell>
          <cell r="H2478" t="str">
            <v>VC-Dot 4 Aluminium Profile Cover Black 2m</v>
          </cell>
          <cell r="I2478" t="str">
            <v>VC-Dot 4 Aluminium Profile Cover Black 2m</v>
          </cell>
          <cell r="J2478">
            <v>21</v>
          </cell>
          <cell r="K2478">
            <v>21</v>
          </cell>
          <cell r="L2478">
            <v>11.55</v>
          </cell>
          <cell r="P2478">
            <v>5706681218196</v>
          </cell>
          <cell r="V2478" t="str">
            <v>CN</v>
          </cell>
          <cell r="Y2478">
            <v>750</v>
          </cell>
        </row>
        <row r="2479">
          <cell r="A2479">
            <v>91611380</v>
          </cell>
          <cell r="B2479" t="str">
            <v>Martin</v>
          </cell>
          <cell r="C2479" t="str">
            <v>Linear</v>
          </cell>
          <cell r="D2479" t="str">
            <v>Set of 10 VC-Dot 4 Alu Profile Endcaps Black</v>
          </cell>
          <cell r="E2479" t="str">
            <v>MAR--VC</v>
          </cell>
          <cell r="G2479" t="str">
            <v>EOL stage – limited availability may apply</v>
          </cell>
          <cell r="H2479" t="str">
            <v>Set of 10 VC-Dot 4 Alu Profile Endcaps Black</v>
          </cell>
          <cell r="I2479" t="str">
            <v>Set of 10 VC-Dot 4 Alu Profile Endcaps Black</v>
          </cell>
          <cell r="J2479">
            <v>19</v>
          </cell>
          <cell r="K2479">
            <v>19</v>
          </cell>
          <cell r="L2479">
            <v>10.450000000000001</v>
          </cell>
          <cell r="P2479">
            <v>5706681218202</v>
          </cell>
          <cell r="V2479" t="str">
            <v>CN</v>
          </cell>
          <cell r="W2479" t="str">
            <v>Non Compliant</v>
          </cell>
          <cell r="X2479" t="str">
            <v>http://www.martin.com/en-us/product-details/vc-dot-4</v>
          </cell>
          <cell r="Y2479">
            <v>751</v>
          </cell>
        </row>
        <row r="2480">
          <cell r="A2480">
            <v>91611381</v>
          </cell>
          <cell r="B2480" t="str">
            <v>Martin</v>
          </cell>
          <cell r="C2480" t="str">
            <v>Linear</v>
          </cell>
          <cell r="D2480" t="str">
            <v>Set of 10 VC-Dot 4 Alu Profile CableEntry Endcaps Black</v>
          </cell>
          <cell r="E2480" t="str">
            <v>MAR--VC</v>
          </cell>
          <cell r="G2480" t="str">
            <v>EOL stage – limited availability may apply</v>
          </cell>
          <cell r="H2480" t="str">
            <v>Set of 10 VC-Dot 4 Alu Profile CableEntry Endcaps Black</v>
          </cell>
          <cell r="I2480" t="str">
            <v>Set of 10 VC-Dot 4 Alu Profile CableEntry Endcaps Black</v>
          </cell>
          <cell r="J2480">
            <v>13</v>
          </cell>
          <cell r="K2480">
            <v>13</v>
          </cell>
          <cell r="L2480">
            <v>7.15</v>
          </cell>
          <cell r="P2480">
            <v>5706681218219</v>
          </cell>
          <cell r="V2480" t="str">
            <v>CN</v>
          </cell>
          <cell r="W2480" t="str">
            <v>Non Compliant</v>
          </cell>
          <cell r="X2480" t="str">
            <v>http://www.martin.com/en-us/product-details/vc-dot-4</v>
          </cell>
          <cell r="Y2480">
            <v>752</v>
          </cell>
        </row>
        <row r="2481">
          <cell r="A2481">
            <v>91611390</v>
          </cell>
          <cell r="B2481" t="str">
            <v>Martin</v>
          </cell>
          <cell r="C2481" t="str">
            <v>Linear</v>
          </cell>
          <cell r="D2481" t="str">
            <v>VC-Dot 4 Aluminium Mounting Profile Grey 2m</v>
          </cell>
          <cell r="E2481" t="str">
            <v>MAR--VC</v>
          </cell>
          <cell r="G2481" t="str">
            <v>EOL stage – limited availability may apply</v>
          </cell>
          <cell r="H2481" t="str">
            <v>VC-Dot 4 Aluminium Mounting Profile Grey 2m</v>
          </cell>
          <cell r="I2481" t="str">
            <v>VC-Dot 4 Aluminium Mounting Profile Grey 2m</v>
          </cell>
          <cell r="J2481">
            <v>46</v>
          </cell>
          <cell r="K2481">
            <v>46</v>
          </cell>
          <cell r="L2481">
            <v>25.3</v>
          </cell>
          <cell r="P2481">
            <v>5706681218301</v>
          </cell>
          <cell r="V2481" t="str">
            <v>CN</v>
          </cell>
          <cell r="W2481" t="str">
            <v>Non Compliant</v>
          </cell>
          <cell r="X2481" t="str">
            <v>http://www.martin.com/en-us/product-details/vc-dot-4</v>
          </cell>
          <cell r="Y2481">
            <v>753</v>
          </cell>
        </row>
        <row r="2482">
          <cell r="A2482">
            <v>91611391</v>
          </cell>
          <cell r="B2482" t="str">
            <v>Martin</v>
          </cell>
          <cell r="C2482" t="str">
            <v>Linear</v>
          </cell>
          <cell r="D2482" t="str">
            <v>VC-Dot 4 Aluminium Profile Cover Grey 2m</v>
          </cell>
          <cell r="E2482" t="str">
            <v>MAR--VC</v>
          </cell>
          <cell r="G2482" t="str">
            <v>EOL stage – limited availability may apply</v>
          </cell>
          <cell r="H2482" t="str">
            <v>VC-Dot 4 Aluminium Profile Cover Grey 2m</v>
          </cell>
          <cell r="I2482" t="str">
            <v>VC-Dot 4 Aluminium Profile Cover Grey 2m</v>
          </cell>
          <cell r="J2482">
            <v>21</v>
          </cell>
          <cell r="K2482">
            <v>21</v>
          </cell>
          <cell r="L2482">
            <v>11.55</v>
          </cell>
          <cell r="P2482">
            <v>5706681218318</v>
          </cell>
          <cell r="V2482" t="str">
            <v>CN</v>
          </cell>
          <cell r="W2482" t="str">
            <v>Non Compliant</v>
          </cell>
          <cell r="X2482" t="str">
            <v>http://www.martin.com/en-us/product-details/vc-dot-4</v>
          </cell>
          <cell r="Y2482">
            <v>754</v>
          </cell>
        </row>
        <row r="2483">
          <cell r="A2483">
            <v>91611392</v>
          </cell>
          <cell r="B2483" t="str">
            <v>Martin</v>
          </cell>
          <cell r="C2483" t="str">
            <v>Linear</v>
          </cell>
          <cell r="D2483" t="str">
            <v>Set of 10 VC-Dot 4 Alu Profile Endcaps Grey</v>
          </cell>
          <cell r="E2483" t="str">
            <v>MAR--VC</v>
          </cell>
          <cell r="G2483" t="str">
            <v>EOL stage – limited availability may apply</v>
          </cell>
          <cell r="H2483" t="str">
            <v>Set of 10 VC-Dot 4 Alu Profile Endcaps Grey</v>
          </cell>
          <cell r="I2483" t="str">
            <v>Set of 10 VC-Dot 4 Alu Profile Endcaps Grey</v>
          </cell>
          <cell r="J2483">
            <v>13</v>
          </cell>
          <cell r="K2483">
            <v>13</v>
          </cell>
          <cell r="L2483">
            <v>7.15</v>
          </cell>
          <cell r="P2483">
            <v>5706681218325</v>
          </cell>
          <cell r="V2483" t="str">
            <v>CN</v>
          </cell>
          <cell r="W2483" t="str">
            <v>Non Compliant</v>
          </cell>
          <cell r="X2483" t="str">
            <v>http://www.martin.com/en-us/product-details/vc-dot-4</v>
          </cell>
          <cell r="Y2483">
            <v>755</v>
          </cell>
        </row>
        <row r="2484">
          <cell r="A2484">
            <v>91611393</v>
          </cell>
          <cell r="B2484" t="str">
            <v>Martin</v>
          </cell>
          <cell r="C2484" t="str">
            <v>Linear</v>
          </cell>
          <cell r="D2484" t="str">
            <v>Set of 10 VC-Dot 4 Alu Profile CableEntry Endcaps Grey</v>
          </cell>
          <cell r="E2484" t="str">
            <v>MAR--VC</v>
          </cell>
          <cell r="G2484" t="str">
            <v>EOL stage – limited availability may apply</v>
          </cell>
          <cell r="H2484" t="str">
            <v>Set of 10 VC-Dot 4 Alu Profile CableEntry Endcaps Grey</v>
          </cell>
          <cell r="I2484" t="str">
            <v>Set of 10 VC-Dot 4 Alu Profile CableEntry Endcaps Grey</v>
          </cell>
          <cell r="J2484">
            <v>13</v>
          </cell>
          <cell r="K2484">
            <v>13</v>
          </cell>
          <cell r="L2484">
            <v>7.15</v>
          </cell>
          <cell r="P2484">
            <v>5706681218332</v>
          </cell>
          <cell r="V2484" t="str">
            <v>CN</v>
          </cell>
          <cell r="W2484" t="str">
            <v>Non Compliant</v>
          </cell>
          <cell r="X2484" t="str">
            <v>http://www.martin.com/en-us/product-details/vc-dot-4</v>
          </cell>
          <cell r="Y2484">
            <v>756</v>
          </cell>
        </row>
        <row r="2485">
          <cell r="A2485">
            <v>91611450</v>
          </cell>
          <cell r="B2485" t="str">
            <v>Martin</v>
          </cell>
          <cell r="C2485" t="str">
            <v>Linear</v>
          </cell>
          <cell r="D2485" t="str">
            <v>VC-Dot 4 Plastic Mounting Profile Black 1.2m</v>
          </cell>
          <cell r="E2485" t="str">
            <v>MAR--VC</v>
          </cell>
          <cell r="G2485" t="str">
            <v>EOL stage – limited availability may apply</v>
          </cell>
          <cell r="H2485" t="str">
            <v>VC-Dot 4 Plastic Mounting Profile Black 1.2m</v>
          </cell>
          <cell r="I2485" t="str">
            <v>VC-Dot 4 Plastic Mounting Profile Black 1.2m</v>
          </cell>
          <cell r="J2485">
            <v>16</v>
          </cell>
          <cell r="K2485">
            <v>16</v>
          </cell>
          <cell r="L2485">
            <v>8.8000000000000007</v>
          </cell>
          <cell r="V2485" t="str">
            <v>CN</v>
          </cell>
          <cell r="W2485" t="str">
            <v>Non Compliant</v>
          </cell>
          <cell r="X2485" t="str">
            <v>http://www.martin.com/en-us/product-details/vc-dot-4</v>
          </cell>
          <cell r="Y2485">
            <v>757</v>
          </cell>
        </row>
        <row r="2486">
          <cell r="A2486">
            <v>91611470</v>
          </cell>
          <cell r="B2486" t="str">
            <v>Martin</v>
          </cell>
          <cell r="C2486" t="str">
            <v>Linear</v>
          </cell>
          <cell r="D2486" t="str">
            <v>VC-Dot 4 Plastic Profile Cover Black 1.2m</v>
          </cell>
          <cell r="E2486" t="str">
            <v>MAR--VC</v>
          </cell>
          <cell r="G2486" t="str">
            <v>EOL stage – limited availability may apply</v>
          </cell>
          <cell r="H2486" t="str">
            <v>VC-Dot 4 Plastic Profile Cover Black 1.2m</v>
          </cell>
          <cell r="I2486" t="str">
            <v>VC-Dot 4 Plastic Profile Cover Black 1.2m</v>
          </cell>
          <cell r="J2486">
            <v>11</v>
          </cell>
          <cell r="K2486">
            <v>11</v>
          </cell>
          <cell r="L2486">
            <v>6.0500000000000007</v>
          </cell>
          <cell r="V2486" t="str">
            <v>CN</v>
          </cell>
          <cell r="W2486" t="str">
            <v>Non Compliant</v>
          </cell>
          <cell r="X2486" t="str">
            <v>http://www.martin.com/en-us/product-details/vc-dot-4</v>
          </cell>
          <cell r="Y2486">
            <v>758</v>
          </cell>
        </row>
        <row r="2487">
          <cell r="A2487" t="str">
            <v>VC-Dot 9 Accessories</v>
          </cell>
          <cell r="B2487" t="str">
            <v>Martin</v>
          </cell>
          <cell r="Y2487">
            <v>759</v>
          </cell>
        </row>
        <row r="2488">
          <cell r="A2488">
            <v>90357200</v>
          </cell>
          <cell r="B2488" t="str">
            <v>Martin</v>
          </cell>
          <cell r="C2488" t="str">
            <v>Linear</v>
          </cell>
          <cell r="D2488" t="str">
            <v>Set of 10 VC-Dot 9 Diffuser Domes</v>
          </cell>
          <cell r="E2488" t="str">
            <v>MAR--VC</v>
          </cell>
          <cell r="G2488" t="str">
            <v>EOL stage – limited availability may apply</v>
          </cell>
          <cell r="H2488" t="str">
            <v>Set of 10 VC-Dot 9 Diffuser Domes</v>
          </cell>
          <cell r="I2488" t="str">
            <v>Set of 10 VC-Dot 9 Diffuser Domes</v>
          </cell>
          <cell r="J2488">
            <v>23</v>
          </cell>
          <cell r="K2488">
            <v>23</v>
          </cell>
          <cell r="L2488">
            <v>12.65</v>
          </cell>
          <cell r="P2488">
            <v>5706681211333</v>
          </cell>
          <cell r="V2488" t="str">
            <v>TW</v>
          </cell>
          <cell r="W2488" t="str">
            <v>Non Compliant</v>
          </cell>
          <cell r="X2488" t="str">
            <v>http://www.martin.com/en-us/product-details/vc-dot-9</v>
          </cell>
          <cell r="Y2488">
            <v>760</v>
          </cell>
        </row>
        <row r="2489">
          <cell r="A2489">
            <v>91610108</v>
          </cell>
          <cell r="B2489" t="str">
            <v>Martin</v>
          </cell>
          <cell r="D2489" t="str">
            <v>Set of 10 VC-Dot 9 Smoked Diffuser Domes</v>
          </cell>
          <cell r="E2489" t="str">
            <v>MAR--VDO</v>
          </cell>
          <cell r="G2489" t="str">
            <v>EOL stage – limited availability may apply</v>
          </cell>
          <cell r="H2489" t="str">
            <v>Set of 10 VC-Dot 9 Smoked Diffuser Domes</v>
          </cell>
          <cell r="I2489" t="str">
            <v>Set of 10 VC-Dot 9 Smoked Diffuser Domes</v>
          </cell>
          <cell r="J2489">
            <v>45</v>
          </cell>
          <cell r="K2489">
            <v>45</v>
          </cell>
          <cell r="L2489">
            <v>24.750000000000004</v>
          </cell>
          <cell r="V2489" t="str">
            <v>CN</v>
          </cell>
          <cell r="Y2489">
            <v>761</v>
          </cell>
        </row>
        <row r="2490">
          <cell r="A2490">
            <v>90357170</v>
          </cell>
          <cell r="B2490" t="str">
            <v>Martin</v>
          </cell>
          <cell r="C2490" t="str">
            <v>Linear</v>
          </cell>
          <cell r="D2490" t="str">
            <v>Set of 10 VC-Dot 9 Mounting Clips</v>
          </cell>
          <cell r="E2490" t="str">
            <v>MAR--VC</v>
          </cell>
          <cell r="G2490" t="str">
            <v>EOL stage – limited availability may apply</v>
          </cell>
          <cell r="H2490" t="str">
            <v>Set of 10 VC-Dot 9 Mounting Clips</v>
          </cell>
          <cell r="I2490" t="str">
            <v>Set of 10 VC-Dot 9 Mounting Clips</v>
          </cell>
          <cell r="J2490">
            <v>28</v>
          </cell>
          <cell r="K2490">
            <v>28</v>
          </cell>
          <cell r="L2490">
            <v>15.400000000000002</v>
          </cell>
          <cell r="P2490">
            <v>5706681210824</v>
          </cell>
          <cell r="V2490" t="str">
            <v>TW</v>
          </cell>
          <cell r="W2490" t="str">
            <v>Non Compliant</v>
          </cell>
          <cell r="X2490" t="str">
            <v>http://www.martin.com/en-us/product-details/vc-dot-9</v>
          </cell>
          <cell r="Y2490">
            <v>762</v>
          </cell>
        </row>
        <row r="2491">
          <cell r="A2491">
            <v>91611303</v>
          </cell>
          <cell r="B2491" t="str">
            <v>Martin</v>
          </cell>
          <cell r="D2491" t="str">
            <v>Mounting Bracket, VC-Dot 9</v>
          </cell>
          <cell r="E2491" t="str">
            <v>MAR--VC</v>
          </cell>
          <cell r="G2491" t="str">
            <v>EOL stage – limited availability may apply</v>
          </cell>
          <cell r="H2491" t="str">
            <v>Mounting Bracket, VC-Dot 9</v>
          </cell>
          <cell r="I2491" t="str">
            <v>Mounting Bracket, VC-Dot 9</v>
          </cell>
          <cell r="J2491">
            <v>13</v>
          </cell>
          <cell r="K2491">
            <v>13</v>
          </cell>
          <cell r="L2491">
            <v>7.15</v>
          </cell>
          <cell r="V2491" t="str">
            <v>CN</v>
          </cell>
          <cell r="Y2491">
            <v>763</v>
          </cell>
        </row>
        <row r="2492">
          <cell r="A2492" t="str">
            <v>91611373HU</v>
          </cell>
          <cell r="B2492" t="str">
            <v>Martin</v>
          </cell>
          <cell r="D2492" t="str">
            <v>Set of 10 VC-Dot 9 TrussClips</v>
          </cell>
          <cell r="E2492" t="str">
            <v>MAR--VC</v>
          </cell>
          <cell r="G2492" t="str">
            <v>EOL stage – limited availability may apply</v>
          </cell>
          <cell r="H2492" t="str">
            <v>Set of 10 VC-Dot 9 TrussClips</v>
          </cell>
          <cell r="I2492" t="str">
            <v>Set of 10 VC-Dot 9 TrussClips</v>
          </cell>
          <cell r="J2492">
            <v>69</v>
          </cell>
          <cell r="K2492">
            <v>69</v>
          </cell>
          <cell r="L2492">
            <v>37.950000000000003</v>
          </cell>
          <cell r="V2492" t="str">
            <v>HU</v>
          </cell>
          <cell r="Y2492">
            <v>764</v>
          </cell>
        </row>
        <row r="2493">
          <cell r="A2493">
            <v>91611382</v>
          </cell>
          <cell r="B2493" t="str">
            <v>Martin</v>
          </cell>
          <cell r="C2493" t="str">
            <v>Linear</v>
          </cell>
          <cell r="D2493" t="str">
            <v>VC-Dot 9 Aluminium Mounting Profile Black 2m</v>
          </cell>
          <cell r="E2493" t="str">
            <v>MAR--VC</v>
          </cell>
          <cell r="G2493" t="str">
            <v>EOL stage – limited availability may apply</v>
          </cell>
          <cell r="H2493" t="str">
            <v>VC-Dot 9 Aluminium Mounting Profile Black 2m</v>
          </cell>
          <cell r="I2493" t="str">
            <v>VC-Dot 9 Aluminium Mounting Profile Black 2m</v>
          </cell>
          <cell r="J2493">
            <v>65</v>
          </cell>
          <cell r="K2493">
            <v>65</v>
          </cell>
          <cell r="L2493">
            <v>35.75</v>
          </cell>
          <cell r="P2493">
            <v>5706681218226</v>
          </cell>
          <cell r="V2493" t="str">
            <v>CN</v>
          </cell>
          <cell r="W2493" t="str">
            <v>Non Compliant</v>
          </cell>
          <cell r="X2493" t="str">
            <v>http://www.martin.com/en-us/product-details/vc-dot-9</v>
          </cell>
          <cell r="Y2493">
            <v>765</v>
          </cell>
        </row>
        <row r="2494">
          <cell r="A2494">
            <v>91611383</v>
          </cell>
          <cell r="B2494" t="str">
            <v>Martin</v>
          </cell>
          <cell r="C2494" t="str">
            <v>Linear</v>
          </cell>
          <cell r="D2494" t="str">
            <v>VC-Dot 9 Aluminium Profile Cover Black 2m</v>
          </cell>
          <cell r="E2494" t="str">
            <v>MAR--VC</v>
          </cell>
          <cell r="G2494" t="str">
            <v>EOL stage – limited availability may apply</v>
          </cell>
          <cell r="H2494" t="str">
            <v>VC-Dot 9 Aluminium Profile Cover Black 2m</v>
          </cell>
          <cell r="I2494" t="str">
            <v>VC-Dot 9 Aluminium Profile Cover Black 2m</v>
          </cell>
          <cell r="J2494">
            <v>32</v>
          </cell>
          <cell r="K2494">
            <v>32</v>
          </cell>
          <cell r="L2494">
            <v>17.600000000000001</v>
          </cell>
          <cell r="P2494">
            <v>5706681218233</v>
          </cell>
          <cell r="V2494" t="str">
            <v>CN</v>
          </cell>
          <cell r="W2494" t="str">
            <v>Non Compliant</v>
          </cell>
          <cell r="X2494" t="str">
            <v>http://www.martin.com/en-us/product-details/vc-dot-9</v>
          </cell>
          <cell r="Y2494">
            <v>766</v>
          </cell>
        </row>
        <row r="2495">
          <cell r="A2495">
            <v>91611384</v>
          </cell>
          <cell r="B2495" t="str">
            <v>Martin</v>
          </cell>
          <cell r="C2495" t="str">
            <v>Linear</v>
          </cell>
          <cell r="D2495" t="str">
            <v>Set of 10 VC-Dot 9 Alu Profile Endcaps Black</v>
          </cell>
          <cell r="E2495" t="str">
            <v>MAR--VC</v>
          </cell>
          <cell r="G2495" t="str">
            <v>EOL stage – limited availability may apply</v>
          </cell>
          <cell r="H2495" t="str">
            <v>Set of 10 VC-Dot 9 Alu Profile Endcaps Black</v>
          </cell>
          <cell r="I2495" t="str">
            <v>Set of 10 VC-Dot 9 Alu Profile Endcaps Black</v>
          </cell>
          <cell r="J2495">
            <v>29</v>
          </cell>
          <cell r="K2495">
            <v>29</v>
          </cell>
          <cell r="L2495">
            <v>15.950000000000001</v>
          </cell>
          <cell r="P2495">
            <v>5706681218240</v>
          </cell>
          <cell r="V2495" t="str">
            <v>CN</v>
          </cell>
          <cell r="W2495" t="str">
            <v>Non Compliant</v>
          </cell>
          <cell r="X2495" t="str">
            <v>http://www.martin.com/en-us/product-details/vc-dot-9</v>
          </cell>
          <cell r="Y2495">
            <v>767</v>
          </cell>
        </row>
        <row r="2496">
          <cell r="A2496">
            <v>91611385</v>
          </cell>
          <cell r="B2496" t="str">
            <v>Martin</v>
          </cell>
          <cell r="C2496" t="str">
            <v>Linear</v>
          </cell>
          <cell r="D2496" t="str">
            <v>Set of 10 VC-Dot 9 Alu Profile CableEntry Endcaps Black</v>
          </cell>
          <cell r="E2496" t="str">
            <v>MAR--VC</v>
          </cell>
          <cell r="G2496" t="str">
            <v>EOL stage – limited availability may apply</v>
          </cell>
          <cell r="H2496" t="str">
            <v>Set of 10 VC-Dot 9 Alu Profile CableEntry Endcaps Black</v>
          </cell>
          <cell r="I2496" t="str">
            <v>Set of 10 VC-Dot 9 Alu Profile CableEntry Endcaps Black</v>
          </cell>
          <cell r="J2496">
            <v>47</v>
          </cell>
          <cell r="K2496">
            <v>47</v>
          </cell>
          <cell r="L2496">
            <v>25.85</v>
          </cell>
          <cell r="P2496">
            <v>5706681218257</v>
          </cell>
          <cell r="V2496" t="str">
            <v>CN</v>
          </cell>
          <cell r="W2496" t="str">
            <v>Non Compliant</v>
          </cell>
          <cell r="X2496" t="str">
            <v>http://www.martin.com/en-us/product-details/vc-dot-9</v>
          </cell>
          <cell r="Y2496">
            <v>768</v>
          </cell>
        </row>
        <row r="2497">
          <cell r="A2497">
            <v>91611394</v>
          </cell>
          <cell r="B2497" t="str">
            <v>Martin</v>
          </cell>
          <cell r="C2497" t="str">
            <v>Linear</v>
          </cell>
          <cell r="D2497" t="str">
            <v>VC-Dot 9 Aluminium Mounting Profile Grey 2m</v>
          </cell>
          <cell r="E2497" t="str">
            <v>MAR--VC</v>
          </cell>
          <cell r="G2497" t="str">
            <v>EOL stage – limited availability may apply</v>
          </cell>
          <cell r="H2497" t="str">
            <v>VC-Dot 9 Aluminium Mounting Profile Grey 2m</v>
          </cell>
          <cell r="I2497" t="str">
            <v>VC-Dot 9 Aluminium Mounting Profile Grey 2m</v>
          </cell>
          <cell r="J2497">
            <v>62</v>
          </cell>
          <cell r="K2497">
            <v>62</v>
          </cell>
          <cell r="L2497">
            <v>34.1</v>
          </cell>
          <cell r="P2497">
            <v>5706681218349</v>
          </cell>
          <cell r="V2497" t="str">
            <v>CN</v>
          </cell>
          <cell r="W2497" t="str">
            <v>Non Compliant</v>
          </cell>
          <cell r="X2497" t="str">
            <v>http://www.martin.com/en-us/product-details/vc-dot-9</v>
          </cell>
          <cell r="Y2497">
            <v>769</v>
          </cell>
        </row>
        <row r="2498">
          <cell r="A2498">
            <v>91611395</v>
          </cell>
          <cell r="B2498" t="str">
            <v>Martin</v>
          </cell>
          <cell r="C2498" t="str">
            <v>Linear</v>
          </cell>
          <cell r="D2498" t="str">
            <v>VC-Dot 9 Aluminium Profile Cover Grey 2m</v>
          </cell>
          <cell r="E2498" t="str">
            <v>MAR--VC</v>
          </cell>
          <cell r="G2498" t="str">
            <v>EOL stage – limited availability may apply</v>
          </cell>
          <cell r="H2498" t="str">
            <v>VC-Dot 9 Aluminium Profile Cover Grey 2m</v>
          </cell>
          <cell r="I2498" t="str">
            <v>VC-Dot 9 Aluminium Profile Cover Grey 2m</v>
          </cell>
          <cell r="J2498">
            <v>28</v>
          </cell>
          <cell r="K2498">
            <v>28</v>
          </cell>
          <cell r="L2498">
            <v>15.400000000000002</v>
          </cell>
          <cell r="P2498">
            <v>5706681218356</v>
          </cell>
          <cell r="V2498" t="str">
            <v>CN</v>
          </cell>
          <cell r="W2498" t="str">
            <v>Non Compliant</v>
          </cell>
          <cell r="X2498" t="str">
            <v>http://www.martin.com/en-us/product-details/vc-dot-9</v>
          </cell>
          <cell r="Y2498">
            <v>770</v>
          </cell>
        </row>
        <row r="2499">
          <cell r="A2499">
            <v>91611396</v>
          </cell>
          <cell r="B2499" t="str">
            <v>Martin</v>
          </cell>
          <cell r="C2499" t="str">
            <v>Linear</v>
          </cell>
          <cell r="D2499" t="str">
            <v>Set of 10 VC-Dot 9 Alu Profile Endcaps Grey</v>
          </cell>
          <cell r="E2499" t="str">
            <v>MAR--VC</v>
          </cell>
          <cell r="G2499" t="str">
            <v>EOL stage – limited availability may apply</v>
          </cell>
          <cell r="H2499" t="str">
            <v>Set of 10 VC-Dot 9 Alu Profile Endcaps Grey</v>
          </cell>
          <cell r="I2499" t="str">
            <v>Set of 10 VC-Dot 9 Alu Profile Endcaps Grey</v>
          </cell>
          <cell r="J2499">
            <v>25</v>
          </cell>
          <cell r="K2499">
            <v>25</v>
          </cell>
          <cell r="L2499">
            <v>13.750000000000002</v>
          </cell>
          <cell r="V2499" t="str">
            <v>CN</v>
          </cell>
          <cell r="W2499" t="str">
            <v>Non Compliant</v>
          </cell>
          <cell r="X2499" t="str">
            <v>http://www.martin.com/en-us/product-details/vc-dot-9</v>
          </cell>
          <cell r="Y2499">
            <v>771</v>
          </cell>
        </row>
        <row r="2500">
          <cell r="A2500">
            <v>91611397</v>
          </cell>
          <cell r="B2500" t="str">
            <v>Martin</v>
          </cell>
          <cell r="C2500" t="str">
            <v>Linear</v>
          </cell>
          <cell r="D2500" t="str">
            <v>Set of 10 VC-Dot 9 Alu Profile CableEntry Endcaps Grey</v>
          </cell>
          <cell r="E2500" t="str">
            <v>MAR--VC</v>
          </cell>
          <cell r="G2500" t="str">
            <v>EOL stage – limited availability may apply</v>
          </cell>
          <cell r="H2500" t="str">
            <v>Set of 10 VC-Dot 9 Alu Profile CableEntry Endcaps Grey</v>
          </cell>
          <cell r="I2500" t="str">
            <v>Set of 10 VC-Dot 9 Alu Profile CableEntry Endcaps Grey</v>
          </cell>
          <cell r="J2500">
            <v>29</v>
          </cell>
          <cell r="K2500">
            <v>29</v>
          </cell>
          <cell r="L2500">
            <v>15.950000000000001</v>
          </cell>
          <cell r="V2500" t="str">
            <v>CN</v>
          </cell>
          <cell r="W2500" t="str">
            <v>Non Compliant</v>
          </cell>
          <cell r="X2500" t="str">
            <v>http://www.martin.com/en-us/product-details/vc-dot-9</v>
          </cell>
          <cell r="Y2500">
            <v>772</v>
          </cell>
        </row>
        <row r="2501">
          <cell r="A2501">
            <v>91611490</v>
          </cell>
          <cell r="B2501" t="str">
            <v>Martin</v>
          </cell>
          <cell r="C2501" t="str">
            <v>Linear</v>
          </cell>
          <cell r="D2501" t="str">
            <v>VC-Dot 9 Plastic Mounting Profile Black 1.2m</v>
          </cell>
          <cell r="E2501" t="str">
            <v>MAR--VC</v>
          </cell>
          <cell r="G2501" t="str">
            <v>EOL stage – limited availability may apply</v>
          </cell>
          <cell r="H2501" t="str">
            <v>VC-Dot 9 Plastic Mounting Profile Black 1.2m</v>
          </cell>
          <cell r="I2501" t="str">
            <v>VC-Dot 9 Plastic Mounting Profile Black 1.2m</v>
          </cell>
          <cell r="J2501">
            <v>23</v>
          </cell>
          <cell r="K2501">
            <v>23</v>
          </cell>
          <cell r="L2501">
            <v>12.65</v>
          </cell>
          <cell r="V2501" t="str">
            <v>CN</v>
          </cell>
          <cell r="W2501" t="str">
            <v>Non Compliant</v>
          </cell>
          <cell r="X2501" t="str">
            <v>http://www.martin.com/en-us/product-details/vc-dot-9</v>
          </cell>
          <cell r="Y2501">
            <v>773</v>
          </cell>
        </row>
        <row r="2502">
          <cell r="A2502">
            <v>91611510</v>
          </cell>
          <cell r="B2502" t="str">
            <v>Martin</v>
          </cell>
          <cell r="C2502" t="str">
            <v>Linear</v>
          </cell>
          <cell r="D2502" t="str">
            <v>VC-Dot 9 Plastic Profile Cover Black 1.2m</v>
          </cell>
          <cell r="E2502" t="str">
            <v>MAR--VC</v>
          </cell>
          <cell r="G2502" t="str">
            <v>EOL stage – limited availability may apply</v>
          </cell>
          <cell r="H2502" t="str">
            <v>VC-Dot 9 Plastic Profile Cover Black 1.2m</v>
          </cell>
          <cell r="I2502" t="str">
            <v>VC-Dot 9 Plastic Profile Cover Black 1.2m</v>
          </cell>
          <cell r="J2502">
            <v>22</v>
          </cell>
          <cell r="K2502">
            <v>22</v>
          </cell>
          <cell r="L2502">
            <v>12.100000000000001</v>
          </cell>
          <cell r="V2502" t="str">
            <v>CN</v>
          </cell>
          <cell r="W2502" t="str">
            <v>Non Compliant</v>
          </cell>
          <cell r="X2502" t="str">
            <v>http://www.martin.com/en-us/product-details/vc-dot-9</v>
          </cell>
          <cell r="Y2502">
            <v>774</v>
          </cell>
        </row>
        <row r="2503">
          <cell r="A2503" t="str">
            <v>VC-Dot Accessories</v>
          </cell>
          <cell r="B2503" t="str">
            <v>Martin</v>
          </cell>
          <cell r="Y2503">
            <v>775</v>
          </cell>
        </row>
        <row r="2504">
          <cell r="A2504" t="str">
            <v>91611400HU</v>
          </cell>
          <cell r="B2504" t="str">
            <v>Martin</v>
          </cell>
          <cell r="C2504" t="str">
            <v>Linear</v>
          </cell>
          <cell r="D2504" t="str">
            <v>Set of 10 VC-Dot String Termination Caps</v>
          </cell>
          <cell r="E2504" t="str">
            <v>MAR--VC</v>
          </cell>
          <cell r="G2504" t="str">
            <v>EOL stage – limited availability may apply</v>
          </cell>
          <cell r="H2504" t="str">
            <v>Set of 10 VC-Dot String Termination Caps</v>
          </cell>
          <cell r="I2504" t="str">
            <v>Set of 10 VC-Dot String Termination Caps</v>
          </cell>
          <cell r="J2504">
            <v>26</v>
          </cell>
          <cell r="K2504">
            <v>26</v>
          </cell>
          <cell r="L2504">
            <v>14.3</v>
          </cell>
          <cell r="V2504" t="str">
            <v>HU</v>
          </cell>
          <cell r="W2504" t="str">
            <v>Non Compliant</v>
          </cell>
          <cell r="X2504" t="str">
            <v>http://www.martin.com/en-us/product-details/vc-dot-1</v>
          </cell>
          <cell r="Y2504">
            <v>776</v>
          </cell>
        </row>
        <row r="2505">
          <cell r="A2505" t="str">
            <v>90357240HU</v>
          </cell>
          <cell r="B2505" t="str">
            <v>Martin</v>
          </cell>
          <cell r="C2505" t="str">
            <v>Linear</v>
          </cell>
          <cell r="D2505" t="str">
            <v>Set of 15 VC-Dot Splice Connectors</v>
          </cell>
          <cell r="E2505" t="str">
            <v>MAR--VC</v>
          </cell>
          <cell r="G2505" t="str">
            <v>EOL stage – limited availability may apply</v>
          </cell>
          <cell r="H2505" t="str">
            <v>Set of 15 VC-Dot Splice Connectors</v>
          </cell>
          <cell r="I2505" t="str">
            <v>Set of 15 VC-Dot Splice Connectors</v>
          </cell>
          <cell r="J2505">
            <v>71</v>
          </cell>
          <cell r="K2505">
            <v>71</v>
          </cell>
          <cell r="L2505">
            <v>39.050000000000004</v>
          </cell>
          <cell r="P2505">
            <v>5706681234752</v>
          </cell>
          <cell r="V2505" t="str">
            <v>HU</v>
          </cell>
          <cell r="X2505" t="str">
            <v>http://www.martin.com/en-us/product-details/vc-dot-1</v>
          </cell>
          <cell r="Y2505">
            <v>777</v>
          </cell>
        </row>
        <row r="2506">
          <cell r="A2506" t="str">
            <v>VDO Range</v>
          </cell>
          <cell r="B2506" t="str">
            <v>Martin</v>
          </cell>
          <cell r="Y2506">
            <v>780</v>
          </cell>
        </row>
        <row r="2507">
          <cell r="A2507" t="str">
            <v>VDO Atomic Family</v>
          </cell>
          <cell r="B2507" t="str">
            <v>Martin</v>
          </cell>
          <cell r="Y2507">
            <v>782</v>
          </cell>
        </row>
        <row r="2508">
          <cell r="A2508" t="str">
            <v>VDO Atomic Bold</v>
          </cell>
          <cell r="B2508" t="str">
            <v>Martin</v>
          </cell>
          <cell r="Y2508">
            <v>783</v>
          </cell>
        </row>
        <row r="2509">
          <cell r="A2509" t="str">
            <v>MAR-90357703</v>
          </cell>
          <cell r="B2509" t="str">
            <v>Martin</v>
          </cell>
          <cell r="D2509" t="str">
            <v>VDO Atomic Bold in cardboard</v>
          </cell>
          <cell r="E2509" t="str">
            <v>EXT-LIN</v>
          </cell>
          <cell r="H2509" t="str">
            <v>VDO Atomic Bold in cardboard</v>
          </cell>
          <cell r="I2509" t="str">
            <v>VDO Atomic Bold in cardboard</v>
          </cell>
          <cell r="J2509">
            <v>2120</v>
          </cell>
          <cell r="K2509">
            <v>2120</v>
          </cell>
          <cell r="L2509">
            <v>1166</v>
          </cell>
          <cell r="P2509">
            <v>688705006550</v>
          </cell>
          <cell r="V2509" t="str">
            <v>BY</v>
          </cell>
          <cell r="Y2509">
            <v>784</v>
          </cell>
        </row>
        <row r="2510">
          <cell r="A2510" t="str">
            <v>VDO Atomic Dot</v>
          </cell>
          <cell r="B2510" t="str">
            <v>Martin</v>
          </cell>
          <cell r="Y2510">
            <v>785</v>
          </cell>
        </row>
        <row r="2511">
          <cell r="A2511">
            <v>90357701</v>
          </cell>
          <cell r="B2511" t="str">
            <v>Martin</v>
          </cell>
          <cell r="D2511" t="str">
            <v>VDO Atomic Dot CLD in cardboard</v>
          </cell>
          <cell r="E2511">
            <v>41300000</v>
          </cell>
          <cell r="H2511" t="str">
            <v>VDO Atomic Dot CLD in cardboard</v>
          </cell>
          <cell r="I2511" t="str">
            <v>VDO Atomic Dot CLD in cardboard</v>
          </cell>
          <cell r="J2511">
            <v>866</v>
          </cell>
          <cell r="K2511">
            <v>866</v>
          </cell>
          <cell r="L2511">
            <v>476.3</v>
          </cell>
          <cell r="P2511">
            <v>688705004167</v>
          </cell>
          <cell r="V2511" t="str">
            <v>CN</v>
          </cell>
          <cell r="W2511" t="str">
            <v>Non Compliant</v>
          </cell>
          <cell r="Y2511">
            <v>786</v>
          </cell>
        </row>
        <row r="2512">
          <cell r="A2512">
            <v>90357702</v>
          </cell>
          <cell r="B2512" t="str">
            <v>Martin</v>
          </cell>
          <cell r="D2512" t="str">
            <v>VDO Atomic Dot WRM in cardboard</v>
          </cell>
          <cell r="E2512" t="str">
            <v>MAR--VDO</v>
          </cell>
          <cell r="H2512" t="str">
            <v>VDO Atomic Dot WRM in cardboard</v>
          </cell>
          <cell r="I2512" t="str">
            <v>VDO Atomic Dot WRM in cardboard</v>
          </cell>
          <cell r="J2512">
            <v>866</v>
          </cell>
          <cell r="K2512">
            <v>866</v>
          </cell>
          <cell r="L2512">
            <v>476.3</v>
          </cell>
          <cell r="P2512">
            <v>688705004174</v>
          </cell>
          <cell r="V2512" t="str">
            <v>CN</v>
          </cell>
          <cell r="W2512" t="str">
            <v>Non Compliant</v>
          </cell>
          <cell r="Y2512">
            <v>787</v>
          </cell>
        </row>
        <row r="2513">
          <cell r="A2513" t="str">
            <v>VDO Atomic Accessories</v>
          </cell>
          <cell r="B2513" t="str">
            <v>Martin</v>
          </cell>
          <cell r="Y2513">
            <v>788</v>
          </cell>
        </row>
        <row r="2514">
          <cell r="A2514" t="str">
            <v>MAR-91616119</v>
          </cell>
          <cell r="B2514" t="str">
            <v>Martin</v>
          </cell>
          <cell r="D2514" t="str">
            <v>VDO Atomic Bold Diffuser 60 Degrees</v>
          </cell>
          <cell r="E2514" t="str">
            <v>MAR--VDO</v>
          </cell>
          <cell r="H2514" t="str">
            <v>VDO Atomic Bold Diffuser 60 Degrees</v>
          </cell>
          <cell r="I2514" t="str">
            <v>VDO Atomic Bold Diffuser 60 Degrees</v>
          </cell>
          <cell r="J2514">
            <v>180</v>
          </cell>
          <cell r="K2514">
            <v>180</v>
          </cell>
          <cell r="L2514">
            <v>99.000000000000014</v>
          </cell>
          <cell r="P2514">
            <v>688705007243</v>
          </cell>
          <cell r="V2514" t="str">
            <v>BY</v>
          </cell>
          <cell r="Y2514">
            <v>789</v>
          </cell>
        </row>
        <row r="2515">
          <cell r="A2515" t="str">
            <v>MAR-91616120</v>
          </cell>
          <cell r="B2515" t="str">
            <v>Martin</v>
          </cell>
          <cell r="D2515" t="str">
            <v>VDO Atomic Bold Diffuser 30 Degrees</v>
          </cell>
          <cell r="E2515" t="str">
            <v>MAR--VDO</v>
          </cell>
          <cell r="H2515" t="str">
            <v>VDO Atomic Bold Diffuser 30 Degrees</v>
          </cell>
          <cell r="I2515" t="str">
            <v>VDO Atomic Bold Diffuser 30 Degrees</v>
          </cell>
          <cell r="J2515">
            <v>180</v>
          </cell>
          <cell r="K2515">
            <v>180</v>
          </cell>
          <cell r="L2515">
            <v>99.000000000000014</v>
          </cell>
          <cell r="P2515">
            <v>688705007229</v>
          </cell>
          <cell r="V2515" t="str">
            <v>BY</v>
          </cell>
          <cell r="Y2515">
            <v>790</v>
          </cell>
        </row>
        <row r="2516">
          <cell r="A2516">
            <v>91610002</v>
          </cell>
          <cell r="B2516" t="str">
            <v>Martin</v>
          </cell>
          <cell r="D2516" t="str">
            <v>VDO Atomic Dot Diffuser 60 Degrees</v>
          </cell>
          <cell r="E2516" t="str">
            <v>MAR--ACC</v>
          </cell>
          <cell r="H2516" t="str">
            <v>VDO Atomic Dot Diffuser 60 Degrees</v>
          </cell>
          <cell r="I2516" t="str">
            <v>VDO Atomic Dot Diffuser 60 Degrees</v>
          </cell>
          <cell r="J2516">
            <v>52</v>
          </cell>
          <cell r="K2516">
            <v>52</v>
          </cell>
          <cell r="L2516">
            <v>28.6</v>
          </cell>
          <cell r="V2516" t="str">
            <v>CN</v>
          </cell>
          <cell r="W2516" t="str">
            <v>Non Compliant</v>
          </cell>
          <cell r="Y2516">
            <v>791</v>
          </cell>
        </row>
        <row r="2517">
          <cell r="A2517">
            <v>91610005</v>
          </cell>
          <cell r="B2517" t="str">
            <v>Martin</v>
          </cell>
          <cell r="D2517" t="str">
            <v>VDO Atomic Dot Diffuser 30 Degrees</v>
          </cell>
          <cell r="E2517" t="str">
            <v>MAR--VDO</v>
          </cell>
          <cell r="H2517" t="str">
            <v>VDO Atomic Dot Diffuser 30 Degrees</v>
          </cell>
          <cell r="I2517" t="str">
            <v>VDO Atomic Dot Diffuser 30 Degrees</v>
          </cell>
          <cell r="J2517">
            <v>52</v>
          </cell>
          <cell r="K2517">
            <v>52</v>
          </cell>
          <cell r="L2517">
            <v>28.6</v>
          </cell>
          <cell r="V2517" t="str">
            <v>CN</v>
          </cell>
          <cell r="W2517" t="str">
            <v>Non Compliant</v>
          </cell>
          <cell r="Y2517">
            <v>792</v>
          </cell>
        </row>
        <row r="2518">
          <cell r="A2518">
            <v>91610004</v>
          </cell>
          <cell r="B2518" t="str">
            <v>Martin</v>
          </cell>
          <cell r="D2518" t="str">
            <v>VDO Atomic Half Coupler</v>
          </cell>
          <cell r="E2518" t="str">
            <v>MAR--VDO</v>
          </cell>
          <cell r="H2518" t="str">
            <v>VDO Atomic Half Coupler</v>
          </cell>
          <cell r="I2518" t="str">
            <v>VDO Atomic Half Coupler</v>
          </cell>
          <cell r="J2518">
            <v>135</v>
          </cell>
          <cell r="K2518">
            <v>135</v>
          </cell>
          <cell r="L2518">
            <v>74.25</v>
          </cell>
          <cell r="V2518" t="str">
            <v>GB</v>
          </cell>
          <cell r="Y2518">
            <v>794</v>
          </cell>
        </row>
        <row r="2519">
          <cell r="A2519">
            <v>91610006</v>
          </cell>
          <cell r="B2519" t="str">
            <v>Martin</v>
          </cell>
          <cell r="D2519" t="str">
            <v>VDO Atomic Interlock Adapter</v>
          </cell>
          <cell r="E2519" t="str">
            <v>MAR--VDO</v>
          </cell>
          <cell r="H2519" t="str">
            <v>VDO Atomic Interlock Adapter</v>
          </cell>
          <cell r="I2519" t="str">
            <v>VDO Atomic Interlock Adapter</v>
          </cell>
          <cell r="J2519">
            <v>68</v>
          </cell>
          <cell r="K2519">
            <v>68</v>
          </cell>
          <cell r="L2519">
            <v>37.400000000000006</v>
          </cell>
          <cell r="V2519" t="str">
            <v>GB</v>
          </cell>
          <cell r="Y2519">
            <v>795</v>
          </cell>
        </row>
        <row r="2520">
          <cell r="A2520">
            <v>91610007</v>
          </cell>
          <cell r="B2520" t="str">
            <v>Martin</v>
          </cell>
          <cell r="D2520" t="str">
            <v>VDO Atomic Pivot Coupler</v>
          </cell>
          <cell r="E2520" t="str">
            <v>MAR--VDO</v>
          </cell>
          <cell r="H2520" t="str">
            <v>VDO Atomic Pivot Coupler</v>
          </cell>
          <cell r="I2520" t="str">
            <v>VDO Atomic Pivot Coupler</v>
          </cell>
          <cell r="J2520">
            <v>292</v>
          </cell>
          <cell r="K2520">
            <v>292</v>
          </cell>
          <cell r="L2520">
            <v>160.60000000000002</v>
          </cell>
          <cell r="V2520" t="str">
            <v>GB</v>
          </cell>
          <cell r="Y2520">
            <v>796</v>
          </cell>
        </row>
        <row r="2521">
          <cell r="A2521" t="str">
            <v>MAR-91616118</v>
          </cell>
          <cell r="B2521" t="str">
            <v>Martin</v>
          </cell>
          <cell r="D2521" t="str">
            <v>VDO Atomic Spigot Adapter 28mm</v>
          </cell>
          <cell r="E2521" t="str">
            <v>MAR--MAC</v>
          </cell>
          <cell r="H2521" t="str">
            <v>VDO Atomic Spigot Adapter 28mm</v>
          </cell>
          <cell r="I2521" t="str">
            <v>VDO Atomic Spigot Adapter 28mm</v>
          </cell>
          <cell r="J2521">
            <v>130</v>
          </cell>
          <cell r="K2521">
            <v>130</v>
          </cell>
          <cell r="L2521">
            <v>71.5</v>
          </cell>
          <cell r="P2521">
            <v>688705006574</v>
          </cell>
          <cell r="V2521" t="str">
            <v>NE</v>
          </cell>
          <cell r="Y2521">
            <v>797</v>
          </cell>
        </row>
        <row r="2522">
          <cell r="A2522" t="str">
            <v>MAR-91616122</v>
          </cell>
          <cell r="B2522" t="str">
            <v>Martin</v>
          </cell>
          <cell r="D2522" t="str">
            <v>VDO Atomic Bold Interlock Doubler</v>
          </cell>
          <cell r="E2522" t="str">
            <v>MAR--VDO</v>
          </cell>
          <cell r="H2522" t="str">
            <v>VDO Atomic Bold Interlock Doubler</v>
          </cell>
          <cell r="I2522" t="str">
            <v>VDO Atomic Bold Interlock Doubler</v>
          </cell>
          <cell r="J2522">
            <v>40</v>
          </cell>
          <cell r="K2522">
            <v>40</v>
          </cell>
          <cell r="L2522">
            <v>22</v>
          </cell>
          <cell r="P2522">
            <v>688705007540</v>
          </cell>
          <cell r="V2522" t="str">
            <v>BY</v>
          </cell>
          <cell r="Y2522">
            <v>798</v>
          </cell>
        </row>
        <row r="2523">
          <cell r="A2523" t="str">
            <v>MAR-91616121</v>
          </cell>
          <cell r="B2523" t="str">
            <v>Martin</v>
          </cell>
          <cell r="D2523" t="str">
            <v>VDO Atomic Bold Double Width Bracket</v>
          </cell>
          <cell r="E2523" t="str">
            <v>MAR--VDO</v>
          </cell>
          <cell r="H2523" t="str">
            <v>VDO Atomic Bold Double Width Bracket</v>
          </cell>
          <cell r="I2523" t="str">
            <v>VDO Atomic Bold Double Width Bracket</v>
          </cell>
          <cell r="J2523">
            <v>155</v>
          </cell>
          <cell r="K2523">
            <v>155</v>
          </cell>
          <cell r="L2523">
            <v>85.25</v>
          </cell>
          <cell r="P2523">
            <v>688705007564</v>
          </cell>
          <cell r="V2523" t="str">
            <v>BY</v>
          </cell>
          <cell r="Y2523">
            <v>799</v>
          </cell>
        </row>
        <row r="2524">
          <cell r="A2524">
            <v>91616117</v>
          </cell>
          <cell r="B2524" t="str">
            <v>Martin</v>
          </cell>
          <cell r="C2524" t="str">
            <v>LED Video</v>
          </cell>
          <cell r="D2524" t="str">
            <v>VDO Atomic Dot Double Width Bracket</v>
          </cell>
          <cell r="E2524" t="str">
            <v>MAR--VDO</v>
          </cell>
          <cell r="H2524" t="str">
            <v>VDO Atomic Dot Double Width Bracket</v>
          </cell>
          <cell r="I2524" t="str">
            <v>VDO Atomic Dot Double Width Bracket</v>
          </cell>
          <cell r="J2524">
            <v>160</v>
          </cell>
          <cell r="K2524">
            <v>160</v>
          </cell>
          <cell r="L2524">
            <v>88</v>
          </cell>
          <cell r="V2524" t="str">
            <v>CN</v>
          </cell>
          <cell r="Y2524">
            <v>800</v>
          </cell>
        </row>
        <row r="2525">
          <cell r="A2525" t="str">
            <v>VDO Atomic Bold Flightcase</v>
          </cell>
          <cell r="B2525" t="str">
            <v>Martin</v>
          </cell>
          <cell r="Y2525">
            <v>801</v>
          </cell>
        </row>
        <row r="2526">
          <cell r="A2526" t="str">
            <v>MAR-91515056</v>
          </cell>
          <cell r="B2526" t="str">
            <v>Martin</v>
          </cell>
          <cell r="D2526" t="str">
            <v>Flightcase for 6 x VDO Atomic Bold</v>
          </cell>
          <cell r="E2526" t="str">
            <v>MAR--MAC</v>
          </cell>
          <cell r="H2526" t="str">
            <v>Flightcase for 6 x VDO Atomic Bold</v>
          </cell>
          <cell r="I2526" t="str">
            <v>Flightcase for 6 x VDO Atomic Bold</v>
          </cell>
          <cell r="J2526">
            <v>2778</v>
          </cell>
          <cell r="K2526">
            <v>2778</v>
          </cell>
          <cell r="L2526">
            <v>1527.9</v>
          </cell>
          <cell r="P2526">
            <v>688705007601</v>
          </cell>
          <cell r="V2526" t="str">
            <v>DE</v>
          </cell>
          <cell r="Y2526">
            <v>802</v>
          </cell>
        </row>
        <row r="2527">
          <cell r="A2527" t="str">
            <v>VDO Atomic Dot Flightcases</v>
          </cell>
          <cell r="B2527" t="str">
            <v>Martin</v>
          </cell>
          <cell r="Y2527">
            <v>803</v>
          </cell>
        </row>
        <row r="2528">
          <cell r="A2528">
            <v>91515053</v>
          </cell>
          <cell r="B2528" t="str">
            <v>Martin</v>
          </cell>
          <cell r="D2528" t="str">
            <v>Flightcase for 15 x VDO Atomic Dot</v>
          </cell>
          <cell r="E2528" t="str">
            <v>MAR--MAC</v>
          </cell>
          <cell r="H2528" t="str">
            <v>Flightcase for 15 x VDO Atomic Dot</v>
          </cell>
          <cell r="I2528" t="str">
            <v>Flightcase for 15 x VDO Atomic Dot</v>
          </cell>
          <cell r="J2528">
            <v>2562</v>
          </cell>
          <cell r="K2528">
            <v>2562</v>
          </cell>
          <cell r="L2528">
            <v>1409.1000000000001</v>
          </cell>
          <cell r="V2528" t="str">
            <v>DE</v>
          </cell>
          <cell r="Y2528">
            <v>804</v>
          </cell>
        </row>
        <row r="2529">
          <cell r="A2529">
            <v>91515054</v>
          </cell>
          <cell r="B2529" t="str">
            <v>Martin</v>
          </cell>
          <cell r="D2529" t="str">
            <v>Flightcase Extender for 15 x VDO Atomic Dot</v>
          </cell>
          <cell r="E2529" t="str">
            <v>MAR--VDO</v>
          </cell>
          <cell r="H2529" t="str">
            <v>Flightcase Extender for 15 x VDO Atomic Dot</v>
          </cell>
          <cell r="I2529" t="str">
            <v>Flightcase Extender for 15 x VDO Atomic Dot</v>
          </cell>
          <cell r="J2529">
            <v>2052</v>
          </cell>
          <cell r="K2529">
            <v>2052</v>
          </cell>
          <cell r="L2529">
            <v>1128.6000000000001</v>
          </cell>
          <cell r="V2529" t="str">
            <v>DE</v>
          </cell>
          <cell r="Y2529">
            <v>805</v>
          </cell>
        </row>
        <row r="2530">
          <cell r="A2530" t="str">
            <v>VDO Sceptron Family</v>
          </cell>
          <cell r="B2530" t="str">
            <v>Martin</v>
          </cell>
          <cell r="Y2530">
            <v>807</v>
          </cell>
        </row>
        <row r="2531">
          <cell r="A2531" t="str">
            <v>VDO Sceptron XB</v>
          </cell>
          <cell r="B2531" t="str">
            <v>Martin</v>
          </cell>
          <cell r="Y2531">
            <v>808</v>
          </cell>
        </row>
        <row r="2532">
          <cell r="A2532" t="str">
            <v>MAR-90357901</v>
          </cell>
          <cell r="B2532" t="str">
            <v>Martin</v>
          </cell>
          <cell r="C2532" t="str">
            <v>VDO Sceptron XB family</v>
          </cell>
          <cell r="D2532" t="str">
            <v>VDO Sceptron XB 320 mm, in cardboard box</v>
          </cell>
          <cell r="E2532" t="str">
            <v>MAR--VDO</v>
          </cell>
          <cell r="H2532" t="str">
            <v>VDO Sceptron XB 320 mm</v>
          </cell>
          <cell r="I2532" t="str">
            <v>VDO Sceptron XB 320 mm</v>
          </cell>
          <cell r="J2532">
            <v>688</v>
          </cell>
          <cell r="K2532">
            <v>688</v>
          </cell>
          <cell r="L2532">
            <v>378.40000000000003</v>
          </cell>
          <cell r="P2532">
            <v>688705010663</v>
          </cell>
          <cell r="V2532" t="str">
            <v>CN</v>
          </cell>
          <cell r="X2532" t="str">
            <v>https://www.martin.com/en/products/vdo-sceptron-xb</v>
          </cell>
          <cell r="Y2532">
            <v>809</v>
          </cell>
        </row>
        <row r="2533">
          <cell r="A2533" t="str">
            <v>MAR-90357902</v>
          </cell>
          <cell r="B2533" t="str">
            <v>Martin</v>
          </cell>
          <cell r="C2533" t="str">
            <v>VDO Sceptron XB family</v>
          </cell>
          <cell r="D2533" t="str">
            <v>VDO Sceptron XB 1000 mm, in cardboard box</v>
          </cell>
          <cell r="E2533" t="str">
            <v>MAR--VDO</v>
          </cell>
          <cell r="H2533" t="str">
            <v>VDO Sceptron XB 1000 mm</v>
          </cell>
          <cell r="I2533" t="str">
            <v>VDO Sceptron XB 1000 mm</v>
          </cell>
          <cell r="J2533">
            <v>1181</v>
          </cell>
          <cell r="K2533">
            <v>1181</v>
          </cell>
          <cell r="L2533">
            <v>649.55000000000007</v>
          </cell>
          <cell r="P2533">
            <v>688705010670</v>
          </cell>
          <cell r="V2533" t="str">
            <v>CN</v>
          </cell>
          <cell r="X2533" t="str">
            <v>https://www.martin.com/en/products/vdo-sceptron-xb</v>
          </cell>
          <cell r="Y2533">
            <v>810</v>
          </cell>
        </row>
        <row r="2534">
          <cell r="A2534" t="str">
            <v>VDO Sceptron 10</v>
          </cell>
          <cell r="B2534" t="str">
            <v>Martin</v>
          </cell>
          <cell r="Y2534">
            <v>811</v>
          </cell>
        </row>
        <row r="2535">
          <cell r="A2535" t="str">
            <v>90357650HU</v>
          </cell>
          <cell r="B2535" t="str">
            <v>Martin</v>
          </cell>
          <cell r="C2535" t="str">
            <v>LED Video</v>
          </cell>
          <cell r="D2535" t="str">
            <v>VDO Sceptron 10 320mm in cardboard</v>
          </cell>
          <cell r="E2535" t="str">
            <v>MAR--VC</v>
          </cell>
          <cell r="G2535" t="str">
            <v>EOL stage – limited availability may apply</v>
          </cell>
          <cell r="H2535" t="str">
            <v>VDO Sceptron 10 320mm in cardboard</v>
          </cell>
          <cell r="I2535" t="str">
            <v>VDO Sceptron 10 320mm in cardboard</v>
          </cell>
          <cell r="J2535">
            <v>500</v>
          </cell>
          <cell r="K2535">
            <v>500</v>
          </cell>
          <cell r="L2535">
            <v>275</v>
          </cell>
          <cell r="O2535">
            <v>2</v>
          </cell>
          <cell r="P2535">
            <v>5706681234769</v>
          </cell>
          <cell r="V2535" t="str">
            <v>BY</v>
          </cell>
          <cell r="Y2535">
            <v>812</v>
          </cell>
        </row>
        <row r="2536">
          <cell r="A2536" t="str">
            <v>90357655HU</v>
          </cell>
          <cell r="B2536" t="str">
            <v>Martin</v>
          </cell>
          <cell r="C2536" t="str">
            <v>LED Video</v>
          </cell>
          <cell r="D2536" t="str">
            <v>VDO Sceptron 10 1000mm in cardboard</v>
          </cell>
          <cell r="E2536" t="str">
            <v>MAR--VDO</v>
          </cell>
          <cell r="G2536" t="str">
            <v>EOL stage – limited availability may apply</v>
          </cell>
          <cell r="H2536" t="str">
            <v>VDO Sceptron 10 1000mm in cardboard</v>
          </cell>
          <cell r="I2536" t="str">
            <v>VDO Sceptron 10 1000mm in cardboard</v>
          </cell>
          <cell r="J2536">
            <v>915</v>
          </cell>
          <cell r="K2536">
            <v>915</v>
          </cell>
          <cell r="L2536">
            <v>503.25000000000006</v>
          </cell>
          <cell r="O2536">
            <v>4</v>
          </cell>
          <cell r="P2536">
            <v>5706681234776</v>
          </cell>
          <cell r="V2536" t="str">
            <v>BY</v>
          </cell>
          <cell r="X2536" t="str">
            <v>http://www.martin.com/en-us/product-details/vdo-sceptron-10</v>
          </cell>
          <cell r="Y2536">
            <v>813</v>
          </cell>
        </row>
        <row r="2537">
          <cell r="A2537" t="str">
            <v>VDO Sceptron 20</v>
          </cell>
          <cell r="B2537" t="str">
            <v>Martin</v>
          </cell>
          <cell r="Y2537">
            <v>814</v>
          </cell>
        </row>
        <row r="2538">
          <cell r="A2538" t="str">
            <v>90357660HU</v>
          </cell>
          <cell r="B2538" t="str">
            <v>Martin</v>
          </cell>
          <cell r="C2538" t="str">
            <v>LED Video</v>
          </cell>
          <cell r="D2538" t="str">
            <v>VDO Sceptron 20 320mm in cardboard</v>
          </cell>
          <cell r="E2538" t="str">
            <v>MAR--VDO</v>
          </cell>
          <cell r="G2538" t="str">
            <v>EOL stage – limited availability may apply</v>
          </cell>
          <cell r="H2538" t="str">
            <v>VDO Sceptron 20 320mm in cardboard</v>
          </cell>
          <cell r="I2538" t="str">
            <v>VDO Sceptron 20 320mm in cardboard</v>
          </cell>
          <cell r="J2538">
            <v>440</v>
          </cell>
          <cell r="K2538">
            <v>440</v>
          </cell>
          <cell r="L2538">
            <v>242.00000000000003</v>
          </cell>
          <cell r="O2538">
            <v>2</v>
          </cell>
          <cell r="P2538">
            <v>5706681234967</v>
          </cell>
          <cell r="V2538" t="str">
            <v>BY</v>
          </cell>
          <cell r="Y2538">
            <v>815</v>
          </cell>
        </row>
        <row r="2539">
          <cell r="A2539" t="str">
            <v>90357665HU</v>
          </cell>
          <cell r="B2539" t="str">
            <v>Martin</v>
          </cell>
          <cell r="C2539" t="str">
            <v>LED Video</v>
          </cell>
          <cell r="D2539" t="str">
            <v>VDO Sceptron 20 1000mm in cardboard</v>
          </cell>
          <cell r="E2539" t="str">
            <v>MAR--VDO</v>
          </cell>
          <cell r="G2539" t="str">
            <v>EOL stage – limited availability may apply</v>
          </cell>
          <cell r="H2539" t="str">
            <v>VDO Sceptron 20 1000mm in cardboard</v>
          </cell>
          <cell r="I2539" t="str">
            <v>VDO Sceptron 20 1000mm in cardboard</v>
          </cell>
          <cell r="J2539">
            <v>730</v>
          </cell>
          <cell r="K2539">
            <v>730</v>
          </cell>
          <cell r="L2539">
            <v>401.50000000000006</v>
          </cell>
          <cell r="O2539">
            <v>4</v>
          </cell>
          <cell r="P2539">
            <v>5706681234981</v>
          </cell>
          <cell r="V2539" t="str">
            <v>BY</v>
          </cell>
          <cell r="X2539" t="str">
            <v>http://www.martin.com/en-us/product-details/vdo-sceptron-20</v>
          </cell>
          <cell r="Y2539">
            <v>816</v>
          </cell>
        </row>
        <row r="2540">
          <cell r="A2540" t="str">
            <v>VDO Sceptron 40</v>
          </cell>
          <cell r="B2540" t="str">
            <v>Martin</v>
          </cell>
          <cell r="Y2540">
            <v>817</v>
          </cell>
        </row>
        <row r="2541">
          <cell r="A2541" t="str">
            <v>90357670HU</v>
          </cell>
          <cell r="B2541" t="str">
            <v>Martin</v>
          </cell>
          <cell r="C2541" t="str">
            <v>LED Video</v>
          </cell>
          <cell r="D2541" t="str">
            <v>VDO Sceptron 40 320mm in cardboard</v>
          </cell>
          <cell r="E2541" t="str">
            <v>MAR--VDO</v>
          </cell>
          <cell r="G2541" t="str">
            <v>EOL stage – limited availability may apply</v>
          </cell>
          <cell r="H2541" t="str">
            <v>VDO Sceptron 40 320mm in cardboard</v>
          </cell>
          <cell r="I2541" t="str">
            <v>VDO Sceptron 40 320mm in cardboard</v>
          </cell>
          <cell r="J2541">
            <v>410</v>
          </cell>
          <cell r="K2541">
            <v>410</v>
          </cell>
          <cell r="L2541">
            <v>225.50000000000003</v>
          </cell>
          <cell r="P2541">
            <v>5706681234998</v>
          </cell>
          <cell r="V2541" t="str">
            <v>BY</v>
          </cell>
          <cell r="Y2541">
            <v>818</v>
          </cell>
        </row>
        <row r="2542">
          <cell r="A2542" t="str">
            <v>90357675HU</v>
          </cell>
          <cell r="B2542" t="str">
            <v>Martin</v>
          </cell>
          <cell r="C2542" t="str">
            <v>LED Video</v>
          </cell>
          <cell r="D2542" t="str">
            <v>VDO Sceptron 40 1000mm in cardboard</v>
          </cell>
          <cell r="E2542" t="str">
            <v>MAR--VDO</v>
          </cell>
          <cell r="G2542" t="str">
            <v>EOL stage – limited availability may apply</v>
          </cell>
          <cell r="H2542" t="str">
            <v>VDO Sceptron 40 1000mm in cardboard</v>
          </cell>
          <cell r="I2542" t="str">
            <v>VDO Sceptron 40 1000mm in cardboard</v>
          </cell>
          <cell r="J2542">
            <v>687</v>
          </cell>
          <cell r="K2542">
            <v>687</v>
          </cell>
          <cell r="L2542">
            <v>377.85</v>
          </cell>
          <cell r="P2542">
            <v>5706681235018</v>
          </cell>
          <cell r="V2542" t="str">
            <v>HU</v>
          </cell>
          <cell r="X2542" t="str">
            <v>http://www.martin.com/en-us/product-details/vdo-sceptron-40</v>
          </cell>
          <cell r="Y2542">
            <v>819</v>
          </cell>
        </row>
        <row r="2543">
          <cell r="A2543">
            <v>91610111</v>
          </cell>
          <cell r="B2543" t="str">
            <v>Martin</v>
          </cell>
          <cell r="C2543" t="str">
            <v>LED Video</v>
          </cell>
          <cell r="D2543" t="str">
            <v>VDO Sceptron Flat Diffuser 320mm</v>
          </cell>
          <cell r="E2543" t="str">
            <v>MAR--VC</v>
          </cell>
          <cell r="H2543" t="str">
            <v>VDO Sceptron Flat Diffuser 320mm</v>
          </cell>
          <cell r="I2543" t="str">
            <v>VDO Sceptron Flat Diffuser 320mm</v>
          </cell>
          <cell r="J2543">
            <v>32</v>
          </cell>
          <cell r="K2543">
            <v>32</v>
          </cell>
          <cell r="L2543">
            <v>17.600000000000001</v>
          </cell>
          <cell r="R2543">
            <v>1.3779535000000001</v>
          </cell>
          <cell r="S2543">
            <v>1.3779535000000001</v>
          </cell>
          <cell r="V2543" t="str">
            <v>CN</v>
          </cell>
          <cell r="W2543" t="str">
            <v>Non Compliant</v>
          </cell>
          <cell r="X2543" t="str">
            <v>http://www.martin.com/en-us/product-details/vdo-sceptron-10</v>
          </cell>
          <cell r="Y2543">
            <v>821</v>
          </cell>
        </row>
        <row r="2544">
          <cell r="A2544">
            <v>91610112</v>
          </cell>
          <cell r="B2544" t="str">
            <v>Martin</v>
          </cell>
          <cell r="C2544" t="str">
            <v>LED Video</v>
          </cell>
          <cell r="D2544" t="str">
            <v>VDO Sceptron Flat Diffuser 1000mm</v>
          </cell>
          <cell r="E2544" t="str">
            <v>MAR--VDO</v>
          </cell>
          <cell r="H2544" t="str">
            <v>VDO Sceptron Flat Diffuser 1000mm</v>
          </cell>
          <cell r="I2544" t="str">
            <v>VDO Sceptron Flat Diffuser 1000mm</v>
          </cell>
          <cell r="J2544">
            <v>40</v>
          </cell>
          <cell r="K2544">
            <v>40</v>
          </cell>
          <cell r="L2544">
            <v>22</v>
          </cell>
          <cell r="R2544">
            <v>1.3779535000000001</v>
          </cell>
          <cell r="S2544">
            <v>1.3779535000000001</v>
          </cell>
          <cell r="V2544" t="str">
            <v>CN</v>
          </cell>
          <cell r="W2544" t="str">
            <v>Non Compliant</v>
          </cell>
          <cell r="X2544" t="str">
            <v>http://www.martin.com/en-us/product-details/vdo-sceptron-10</v>
          </cell>
          <cell r="Y2544">
            <v>822</v>
          </cell>
        </row>
        <row r="2545">
          <cell r="A2545">
            <v>91610113</v>
          </cell>
          <cell r="B2545" t="str">
            <v>Martin</v>
          </cell>
          <cell r="C2545" t="str">
            <v>LED Video</v>
          </cell>
          <cell r="D2545" t="str">
            <v>VDO Sceptron Flat Smoked Diffuser 320mm</v>
          </cell>
          <cell r="E2545" t="str">
            <v>MAR--VDO</v>
          </cell>
          <cell r="H2545" t="str">
            <v>VDO Sceptron Flat Smoked Diffuser 320mm</v>
          </cell>
          <cell r="I2545" t="str">
            <v>VDO Sceptron Flat Smoked Diffuser 320mm</v>
          </cell>
          <cell r="J2545">
            <v>32</v>
          </cell>
          <cell r="K2545">
            <v>32</v>
          </cell>
          <cell r="L2545">
            <v>17.600000000000001</v>
          </cell>
          <cell r="R2545">
            <v>1.3779535000000001</v>
          </cell>
          <cell r="S2545">
            <v>1.3779535000000001</v>
          </cell>
          <cell r="V2545" t="str">
            <v>CN</v>
          </cell>
          <cell r="W2545" t="str">
            <v>Non Compliant</v>
          </cell>
          <cell r="X2545" t="str">
            <v>http://www.martin.com/en-us/product-details/vdo-sceptron-10</v>
          </cell>
          <cell r="Y2545">
            <v>823</v>
          </cell>
        </row>
        <row r="2546">
          <cell r="A2546">
            <v>91610114</v>
          </cell>
          <cell r="B2546" t="str">
            <v>Martin</v>
          </cell>
          <cell r="C2546" t="str">
            <v>LED Video</v>
          </cell>
          <cell r="D2546" t="str">
            <v>VDO Sceptron Flat Smoked Diffuser 1000mm</v>
          </cell>
          <cell r="E2546" t="str">
            <v>MAR--VDO</v>
          </cell>
          <cell r="H2546" t="str">
            <v>VDO Sceptron Flat Smoked Diffuser 1000mm</v>
          </cell>
          <cell r="I2546" t="str">
            <v>VDO Sceptron Flat Smoked Diffuser 1000mm</v>
          </cell>
          <cell r="J2546">
            <v>45</v>
          </cell>
          <cell r="K2546">
            <v>45</v>
          </cell>
          <cell r="L2546">
            <v>24.750000000000004</v>
          </cell>
          <cell r="P2546">
            <v>5706681230013</v>
          </cell>
          <cell r="R2546">
            <v>1.3779535000000001</v>
          </cell>
          <cell r="S2546">
            <v>1.3779535000000001</v>
          </cell>
          <cell r="V2546" t="str">
            <v>CN</v>
          </cell>
          <cell r="W2546" t="str">
            <v>Non Compliant</v>
          </cell>
          <cell r="X2546" t="str">
            <v>http://www.martin.com/en-us/product-details/vdo-sceptron-10</v>
          </cell>
          <cell r="Y2546">
            <v>824</v>
          </cell>
        </row>
        <row r="2547">
          <cell r="A2547">
            <v>91610115</v>
          </cell>
          <cell r="B2547" t="str">
            <v>Martin</v>
          </cell>
          <cell r="C2547" t="str">
            <v>LED Video</v>
          </cell>
          <cell r="D2547" t="str">
            <v>VDO Sceptron Rnd Diffuser 320mm</v>
          </cell>
          <cell r="E2547" t="str">
            <v>MAR--VDO</v>
          </cell>
          <cell r="H2547" t="str">
            <v>VDO Sceptron Rnd Diffuser 320mm</v>
          </cell>
          <cell r="I2547" t="str">
            <v>VDO Sceptron Rnd Diffuser 320mm</v>
          </cell>
          <cell r="J2547">
            <v>33</v>
          </cell>
          <cell r="K2547">
            <v>33</v>
          </cell>
          <cell r="L2547">
            <v>18.150000000000002</v>
          </cell>
          <cell r="R2547">
            <v>1.3779535000000001</v>
          </cell>
          <cell r="S2547">
            <v>1.3779535000000001</v>
          </cell>
          <cell r="V2547" t="str">
            <v>CN</v>
          </cell>
          <cell r="W2547" t="str">
            <v>Non Compliant</v>
          </cell>
          <cell r="X2547" t="str">
            <v>http://www.martin.com/en-us/product-details/vdo-sceptron-10</v>
          </cell>
          <cell r="Y2547">
            <v>825</v>
          </cell>
        </row>
        <row r="2548">
          <cell r="A2548">
            <v>91610116</v>
          </cell>
          <cell r="B2548" t="str">
            <v>Martin</v>
          </cell>
          <cell r="C2548" t="str">
            <v>LED Video</v>
          </cell>
          <cell r="D2548" t="str">
            <v>VDO Sceptron Rnd Diffuser 1000mm</v>
          </cell>
          <cell r="E2548" t="str">
            <v>MAR--VDO</v>
          </cell>
          <cell r="H2548" t="str">
            <v>VDO Sceptron Rnd Diffuser 1000mm</v>
          </cell>
          <cell r="I2548" t="str">
            <v>VDO Sceptron Rnd Diffuser 1000mm</v>
          </cell>
          <cell r="J2548">
            <v>40</v>
          </cell>
          <cell r="K2548">
            <v>40</v>
          </cell>
          <cell r="L2548">
            <v>22</v>
          </cell>
          <cell r="R2548">
            <v>1.3779535000000001</v>
          </cell>
          <cell r="S2548">
            <v>1.3779535000000001</v>
          </cell>
          <cell r="V2548" t="str">
            <v>CN</v>
          </cell>
          <cell r="W2548" t="str">
            <v>Non Compliant</v>
          </cell>
          <cell r="X2548" t="str">
            <v>http://www.martin.com/en-us/product-details/vdo-sceptron-10</v>
          </cell>
          <cell r="Y2548">
            <v>826</v>
          </cell>
        </row>
        <row r="2549">
          <cell r="A2549">
            <v>91610117</v>
          </cell>
          <cell r="B2549" t="str">
            <v>Martin</v>
          </cell>
          <cell r="C2549" t="str">
            <v>LED Video</v>
          </cell>
          <cell r="D2549" t="str">
            <v>VDO Sceptron Rnd Smoked Diffuser 320mm</v>
          </cell>
          <cell r="E2549" t="str">
            <v>MAR--VDO</v>
          </cell>
          <cell r="H2549" t="str">
            <v>VDO Sceptron Rnd Smoked Diffuser 320mm</v>
          </cell>
          <cell r="I2549" t="str">
            <v>VDO Sceptron Rnd Smoked Diffuser 320mm</v>
          </cell>
          <cell r="J2549">
            <v>30</v>
          </cell>
          <cell r="K2549">
            <v>30</v>
          </cell>
          <cell r="L2549">
            <v>16.5</v>
          </cell>
          <cell r="P2549">
            <v>5706681230044</v>
          </cell>
          <cell r="R2549">
            <v>1.3779535000000001</v>
          </cell>
          <cell r="S2549">
            <v>1.3779535000000001</v>
          </cell>
          <cell r="V2549" t="str">
            <v>CN</v>
          </cell>
          <cell r="W2549" t="str">
            <v>Non Compliant</v>
          </cell>
          <cell r="X2549" t="str">
            <v>http://www.martin.com/en-us/product-details/vdo-sceptron-10</v>
          </cell>
          <cell r="Y2549">
            <v>827</v>
          </cell>
        </row>
        <row r="2550">
          <cell r="A2550">
            <v>91610118</v>
          </cell>
          <cell r="B2550" t="str">
            <v>Martin</v>
          </cell>
          <cell r="C2550" t="str">
            <v>LED Video</v>
          </cell>
          <cell r="D2550" t="str">
            <v>VDO Sceptron Rnd Smoked Diffuser 1000mm</v>
          </cell>
          <cell r="E2550" t="str">
            <v>MAR--VDO</v>
          </cell>
          <cell r="H2550" t="str">
            <v>VDO Sceptron Rnd Smoked Diffuser 1000mm</v>
          </cell>
          <cell r="I2550" t="str">
            <v>VDO Sceptron Rnd Smoked Diffuser 1000mm</v>
          </cell>
          <cell r="J2550">
            <v>40</v>
          </cell>
          <cell r="K2550">
            <v>40</v>
          </cell>
          <cell r="L2550">
            <v>22</v>
          </cell>
          <cell r="R2550">
            <v>1.3779535000000001</v>
          </cell>
          <cell r="S2550">
            <v>1.3779535000000001</v>
          </cell>
          <cell r="V2550" t="str">
            <v>CN</v>
          </cell>
          <cell r="W2550" t="str">
            <v>Non Compliant</v>
          </cell>
          <cell r="X2550" t="str">
            <v>http://www.martin.com/en-us/product-details/vdo-sceptron-10</v>
          </cell>
          <cell r="Y2550">
            <v>828</v>
          </cell>
        </row>
        <row r="2551">
          <cell r="A2551">
            <v>91610119</v>
          </cell>
          <cell r="B2551" t="str">
            <v>Martin</v>
          </cell>
          <cell r="C2551" t="str">
            <v>LED Video</v>
          </cell>
          <cell r="D2551" t="str">
            <v>VDO Sceptron Squa Diffuser 320mm</v>
          </cell>
          <cell r="E2551" t="str">
            <v>MAR--VDO</v>
          </cell>
          <cell r="H2551" t="str">
            <v>VDO Sceptron Squa Diffuser 320mm</v>
          </cell>
          <cell r="I2551" t="str">
            <v>VDO Sceptron Squa Diffuser 320mm</v>
          </cell>
          <cell r="J2551">
            <v>32</v>
          </cell>
          <cell r="K2551">
            <v>32</v>
          </cell>
          <cell r="L2551">
            <v>17.600000000000001</v>
          </cell>
          <cell r="R2551">
            <v>1.3779535000000001</v>
          </cell>
          <cell r="S2551">
            <v>1.3779535000000001</v>
          </cell>
          <cell r="V2551" t="str">
            <v>CN</v>
          </cell>
          <cell r="W2551" t="str">
            <v>Non Compliant</v>
          </cell>
          <cell r="X2551" t="str">
            <v>http://www.martin.com/en-us/product-details/vdo-sceptron-10</v>
          </cell>
          <cell r="Y2551">
            <v>829</v>
          </cell>
        </row>
        <row r="2552">
          <cell r="A2552">
            <v>91610120</v>
          </cell>
          <cell r="B2552" t="str">
            <v>Martin</v>
          </cell>
          <cell r="C2552" t="str">
            <v>LED Video</v>
          </cell>
          <cell r="D2552" t="str">
            <v>VDO Sceptron Squa Diffuser 1000mm</v>
          </cell>
          <cell r="E2552" t="str">
            <v>MAR--VDO</v>
          </cell>
          <cell r="H2552" t="str">
            <v>VDO Sceptron Squa Diffuser 1000mm</v>
          </cell>
          <cell r="I2552" t="str">
            <v>VDO Sceptron Squa Diffuser 1000mm</v>
          </cell>
          <cell r="J2552">
            <v>47</v>
          </cell>
          <cell r="K2552">
            <v>47</v>
          </cell>
          <cell r="L2552">
            <v>25.85</v>
          </cell>
          <cell r="R2552">
            <v>1.3779535000000001</v>
          </cell>
          <cell r="S2552">
            <v>1.3779535000000001</v>
          </cell>
          <cell r="V2552" t="str">
            <v>CN</v>
          </cell>
          <cell r="W2552" t="str">
            <v>Non Compliant</v>
          </cell>
          <cell r="X2552" t="str">
            <v>http://www.martin.com/en-us/product-details/vdo-sceptron-10</v>
          </cell>
          <cell r="Y2552">
            <v>830</v>
          </cell>
        </row>
        <row r="2553">
          <cell r="A2553">
            <v>91610121</v>
          </cell>
          <cell r="B2553" t="str">
            <v>Martin</v>
          </cell>
          <cell r="C2553" t="str">
            <v>LED Video</v>
          </cell>
          <cell r="D2553" t="str">
            <v>VDO Sceptron Squa Smoked Diffuser 320mm</v>
          </cell>
          <cell r="E2553" t="str">
            <v>MAR--VDO</v>
          </cell>
          <cell r="H2553" t="str">
            <v>VDO Sceptron Squa Smoked Diffuser 320mm</v>
          </cell>
          <cell r="I2553" t="str">
            <v>VDO Sceptron Squa Smoked Diffuser 320mm</v>
          </cell>
          <cell r="J2553">
            <v>38</v>
          </cell>
          <cell r="K2553">
            <v>38</v>
          </cell>
          <cell r="L2553">
            <v>20.900000000000002</v>
          </cell>
          <cell r="R2553">
            <v>1.3779535000000001</v>
          </cell>
          <cell r="S2553">
            <v>1.3779535000000001</v>
          </cell>
          <cell r="V2553" t="str">
            <v>CN</v>
          </cell>
          <cell r="W2553" t="str">
            <v>Non Compliant</v>
          </cell>
          <cell r="X2553" t="str">
            <v>http://www.martin.com/en-us/product-details/vdo-sceptron-10</v>
          </cell>
          <cell r="Y2553">
            <v>831</v>
          </cell>
        </row>
        <row r="2554">
          <cell r="A2554">
            <v>91610122</v>
          </cell>
          <cell r="B2554" t="str">
            <v>Martin</v>
          </cell>
          <cell r="C2554" t="str">
            <v>LED Video</v>
          </cell>
          <cell r="D2554" t="str">
            <v>VDO Sceptron Squa Smoked Diffuser 1000mm</v>
          </cell>
          <cell r="E2554" t="str">
            <v>MAR--VDO</v>
          </cell>
          <cell r="H2554" t="str">
            <v>VDO Sceptron Squa Smoked Diffuser 1000mm</v>
          </cell>
          <cell r="I2554" t="str">
            <v>VDO Sceptron Squa Smoked Diffuser 1000mm</v>
          </cell>
          <cell r="J2554">
            <v>43</v>
          </cell>
          <cell r="K2554">
            <v>43</v>
          </cell>
          <cell r="L2554">
            <v>23.650000000000002</v>
          </cell>
          <cell r="R2554">
            <v>1.3779535000000001</v>
          </cell>
          <cell r="S2554">
            <v>1.3779535000000001</v>
          </cell>
          <cell r="V2554" t="str">
            <v>CN</v>
          </cell>
          <cell r="W2554" t="str">
            <v>Non Compliant</v>
          </cell>
          <cell r="X2554" t="str">
            <v>http://www.martin.com/en-us/product-details/vdo-sceptron-10</v>
          </cell>
          <cell r="Y2554">
            <v>832</v>
          </cell>
        </row>
        <row r="2555">
          <cell r="A2555">
            <v>91611630</v>
          </cell>
          <cell r="B2555" t="str">
            <v>Martin</v>
          </cell>
          <cell r="C2555" t="str">
            <v>LED Video</v>
          </cell>
          <cell r="D2555" t="str">
            <v>VDO Sceptron Tube Diffuser 320mm</v>
          </cell>
          <cell r="E2555" t="str">
            <v>EXT-CREAT</v>
          </cell>
          <cell r="H2555" t="str">
            <v>VDO Sceptron Tube Diffuser 320mm</v>
          </cell>
          <cell r="I2555" t="str">
            <v>VDO Sceptron Tube Diffuser 320mm</v>
          </cell>
          <cell r="J2555">
            <v>33</v>
          </cell>
          <cell r="K2555">
            <v>33</v>
          </cell>
          <cell r="L2555">
            <v>18.150000000000002</v>
          </cell>
          <cell r="R2555">
            <v>2.1653555</v>
          </cell>
          <cell r="S2555">
            <v>2.1653555</v>
          </cell>
          <cell r="V2555" t="str">
            <v>CN</v>
          </cell>
          <cell r="W2555" t="str">
            <v>Non Compliant</v>
          </cell>
          <cell r="X2555" t="str">
            <v>http://www.martin.com/en-us/product-details/vdo-sceptron-10</v>
          </cell>
          <cell r="Y2555">
            <v>833</v>
          </cell>
        </row>
        <row r="2556">
          <cell r="A2556">
            <v>91611640</v>
          </cell>
          <cell r="B2556" t="str">
            <v>Martin</v>
          </cell>
          <cell r="C2556" t="str">
            <v>LED Video</v>
          </cell>
          <cell r="D2556" t="str">
            <v>VDO Sceptron Tube Diffuser 1000mm</v>
          </cell>
          <cell r="E2556" t="str">
            <v>MAR--VDO</v>
          </cell>
          <cell r="H2556" t="str">
            <v>VDO Sceptron Tube Diffuser 1000mm</v>
          </cell>
          <cell r="I2556" t="str">
            <v>VDO Sceptron Tube Diffuser 1000mm</v>
          </cell>
          <cell r="J2556">
            <v>42</v>
          </cell>
          <cell r="K2556">
            <v>42</v>
          </cell>
          <cell r="L2556">
            <v>23.1</v>
          </cell>
          <cell r="R2556">
            <v>2.1653555</v>
          </cell>
          <cell r="S2556">
            <v>2.1653555</v>
          </cell>
          <cell r="V2556" t="str">
            <v>CN</v>
          </cell>
          <cell r="W2556" t="str">
            <v>Non Compliant</v>
          </cell>
          <cell r="X2556" t="str">
            <v>http://www.martin.com/en-us/product-details/vdo-sceptron-10</v>
          </cell>
          <cell r="Y2556">
            <v>834</v>
          </cell>
        </row>
        <row r="2557">
          <cell r="A2557">
            <v>91611650</v>
          </cell>
          <cell r="B2557" t="str">
            <v>Martin</v>
          </cell>
          <cell r="C2557" t="str">
            <v>LED Video</v>
          </cell>
          <cell r="D2557" t="str">
            <v>VDO Sceptron Tube Smoked Diffuser 320mm</v>
          </cell>
          <cell r="E2557" t="str">
            <v>MAR--VDO</v>
          </cell>
          <cell r="H2557" t="str">
            <v>VDO Sceptron Tube Smoked Diffuser 320mm</v>
          </cell>
          <cell r="I2557" t="str">
            <v>VDO Sceptron Tube Smoked Diffuser 320mm</v>
          </cell>
          <cell r="J2557">
            <v>37</v>
          </cell>
          <cell r="K2557">
            <v>37</v>
          </cell>
          <cell r="L2557">
            <v>20.350000000000001</v>
          </cell>
          <cell r="R2557">
            <v>2.1653555</v>
          </cell>
          <cell r="S2557">
            <v>2.1653555</v>
          </cell>
          <cell r="V2557" t="str">
            <v>CN</v>
          </cell>
          <cell r="W2557" t="str">
            <v>Non Compliant</v>
          </cell>
          <cell r="X2557" t="str">
            <v>http://www.martin.com/en-us/product-details/vdo-sceptron-10</v>
          </cell>
          <cell r="Y2557">
            <v>835</v>
          </cell>
        </row>
        <row r="2558">
          <cell r="A2558">
            <v>91611660</v>
          </cell>
          <cell r="B2558" t="str">
            <v>Martin</v>
          </cell>
          <cell r="C2558" t="str">
            <v>LED Video</v>
          </cell>
          <cell r="D2558" t="str">
            <v>VDO Sceptron Tube Smoked Diffuser 1000mm</v>
          </cell>
          <cell r="E2558" t="str">
            <v>MAR--VDO</v>
          </cell>
          <cell r="H2558" t="str">
            <v>VDO Sceptron Tube Smoked Diffuser 1000mm</v>
          </cell>
          <cell r="I2558" t="str">
            <v>VDO Sceptron Tube Smoked Diffuser 1000mm</v>
          </cell>
          <cell r="J2558">
            <v>42</v>
          </cell>
          <cell r="K2558">
            <v>42</v>
          </cell>
          <cell r="L2558">
            <v>23.1</v>
          </cell>
          <cell r="R2558">
            <v>2.1653555</v>
          </cell>
          <cell r="S2558">
            <v>2.1653555</v>
          </cell>
          <cell r="V2558" t="str">
            <v>CN</v>
          </cell>
          <cell r="W2558" t="str">
            <v>Non Compliant</v>
          </cell>
          <cell r="X2558" t="str">
            <v>http://www.martin.com/en-us/product-details/vdo-sceptron-10</v>
          </cell>
          <cell r="Y2558">
            <v>836</v>
          </cell>
        </row>
        <row r="2559">
          <cell r="A2559">
            <v>91610126</v>
          </cell>
          <cell r="B2559" t="str">
            <v>Martin</v>
          </cell>
          <cell r="C2559" t="str">
            <v>LED Video</v>
          </cell>
          <cell r="D2559" t="str">
            <v>VDO Sceptron 10 NoBlend Diffuser 320mm</v>
          </cell>
          <cell r="E2559" t="str">
            <v>MAR--VDO</v>
          </cell>
          <cell r="G2559" t="str">
            <v>EOL stage – limited availability may apply</v>
          </cell>
          <cell r="H2559" t="str">
            <v>VDO Sceptron 10 NoBlend Diffuser 320mm</v>
          </cell>
          <cell r="I2559" t="str">
            <v>VDO Sceptron 10 NoBlend Diffuser 320mm</v>
          </cell>
          <cell r="J2559">
            <v>71</v>
          </cell>
          <cell r="K2559">
            <v>71</v>
          </cell>
          <cell r="L2559">
            <v>39.050000000000004</v>
          </cell>
          <cell r="V2559" t="str">
            <v>CN</v>
          </cell>
          <cell r="W2559" t="str">
            <v>Non Compliant</v>
          </cell>
          <cell r="X2559" t="str">
            <v>http://www.martin.com/en-us/product-details/vdo-sceptron-10</v>
          </cell>
          <cell r="Y2559">
            <v>837</v>
          </cell>
        </row>
        <row r="2560">
          <cell r="A2560">
            <v>91610127</v>
          </cell>
          <cell r="B2560" t="str">
            <v>Martin</v>
          </cell>
          <cell r="C2560" t="str">
            <v>LED Video</v>
          </cell>
          <cell r="D2560" t="str">
            <v>VDO Sceptron 10 NoBlend Diffuser 1000mm</v>
          </cell>
          <cell r="E2560" t="str">
            <v>MAR--VDO</v>
          </cell>
          <cell r="G2560" t="str">
            <v>EOL stage – limited availability may apply</v>
          </cell>
          <cell r="H2560" t="str">
            <v>VDO Sceptron 10 NoBlend Diffuser 1000mm</v>
          </cell>
          <cell r="I2560" t="str">
            <v>VDO Sceptron 10 NoBlend Diffuser 1000mm</v>
          </cell>
          <cell r="J2560">
            <v>249</v>
          </cell>
          <cell r="K2560">
            <v>249</v>
          </cell>
          <cell r="L2560">
            <v>136.95000000000002</v>
          </cell>
          <cell r="V2560" t="str">
            <v>CN</v>
          </cell>
          <cell r="W2560" t="str">
            <v>Non Compliant</v>
          </cell>
          <cell r="X2560" t="str">
            <v>http://www.martin.com/en-us/product-details/vdo-sceptron-10</v>
          </cell>
          <cell r="Y2560">
            <v>838</v>
          </cell>
        </row>
        <row r="2561">
          <cell r="A2561">
            <v>91610128</v>
          </cell>
          <cell r="B2561" t="str">
            <v>Martin</v>
          </cell>
          <cell r="C2561" t="str">
            <v>LED Video</v>
          </cell>
          <cell r="D2561" t="str">
            <v>VDO Sceptron 10 NoBlend Smok Dif. 320mm</v>
          </cell>
          <cell r="E2561" t="str">
            <v>MAR--VDO</v>
          </cell>
          <cell r="G2561" t="str">
            <v>EOL stage – limited availability may apply</v>
          </cell>
          <cell r="H2561" t="str">
            <v>VDO Sceptron 10 NoBlend Smok Dif. 320mm</v>
          </cell>
          <cell r="I2561" t="str">
            <v>VDO Sceptron 10 NoBlend Smok Dif. 320mm</v>
          </cell>
          <cell r="J2561">
            <v>71</v>
          </cell>
          <cell r="K2561">
            <v>71</v>
          </cell>
          <cell r="L2561">
            <v>39.050000000000004</v>
          </cell>
          <cell r="V2561" t="str">
            <v>CN</v>
          </cell>
          <cell r="W2561" t="str">
            <v>Non Compliant</v>
          </cell>
          <cell r="X2561" t="str">
            <v>http://www.martin.com/en-us/product-details/vdo-sceptron-10</v>
          </cell>
          <cell r="Y2561">
            <v>839</v>
          </cell>
        </row>
        <row r="2562">
          <cell r="A2562">
            <v>91610129</v>
          </cell>
          <cell r="B2562" t="str">
            <v>Martin</v>
          </cell>
          <cell r="C2562" t="str">
            <v>LED Video</v>
          </cell>
          <cell r="D2562" t="str">
            <v>VDO Sceptron 10 NoBlend Smok Dif. 1000mm</v>
          </cell>
          <cell r="E2562" t="str">
            <v>MAR--VDO</v>
          </cell>
          <cell r="G2562" t="str">
            <v>EOL stage – limited availability may apply</v>
          </cell>
          <cell r="H2562" t="str">
            <v>VDO Sceptron 10 NoBlend Smok Dif. 1000mm</v>
          </cell>
          <cell r="I2562" t="str">
            <v>VDO Sceptron 10 NoBlend Smok Dif. 1000mm</v>
          </cell>
          <cell r="J2562">
            <v>259</v>
          </cell>
          <cell r="K2562">
            <v>259</v>
          </cell>
          <cell r="L2562">
            <v>142.45000000000002</v>
          </cell>
          <cell r="V2562" t="str">
            <v>CN</v>
          </cell>
          <cell r="W2562" t="str">
            <v>Non Compliant</v>
          </cell>
          <cell r="X2562" t="str">
            <v>http://www.martin.com/en-us/product-details/vdo-sceptron-10</v>
          </cell>
          <cell r="Y2562">
            <v>840</v>
          </cell>
        </row>
        <row r="2563">
          <cell r="A2563">
            <v>91610130</v>
          </cell>
          <cell r="B2563" t="str">
            <v>Martin</v>
          </cell>
          <cell r="C2563" t="str">
            <v>LED Video</v>
          </cell>
          <cell r="D2563" t="str">
            <v>VDO Sceptron 20 NoBlend Diffuser 320mm</v>
          </cell>
          <cell r="E2563" t="str">
            <v>MAR--VDO</v>
          </cell>
          <cell r="G2563" t="str">
            <v>EOL stage – limited availability may apply</v>
          </cell>
          <cell r="H2563" t="str">
            <v>VDO Sceptron 20 NoBlend Diffuser 320mm</v>
          </cell>
          <cell r="I2563" t="str">
            <v>VDO Sceptron 20 NoBlend Diffuser 320mm</v>
          </cell>
          <cell r="J2563">
            <v>37</v>
          </cell>
          <cell r="K2563">
            <v>37</v>
          </cell>
          <cell r="L2563">
            <v>20.350000000000001</v>
          </cell>
          <cell r="V2563" t="str">
            <v>CN</v>
          </cell>
          <cell r="W2563" t="str">
            <v>Non Compliant</v>
          </cell>
          <cell r="X2563" t="str">
            <v>http://www.martin.com/en-us/product-details/vdo-sceptron-10</v>
          </cell>
          <cell r="Y2563">
            <v>841</v>
          </cell>
        </row>
        <row r="2564">
          <cell r="A2564">
            <v>91610131</v>
          </cell>
          <cell r="B2564" t="str">
            <v>Martin</v>
          </cell>
          <cell r="C2564" t="str">
            <v>LED Video</v>
          </cell>
          <cell r="D2564" t="str">
            <v>VDO Sceptron 20 NoBlend Diffuser 1000mm</v>
          </cell>
          <cell r="E2564" t="str">
            <v>MAR--VDO</v>
          </cell>
          <cell r="G2564" t="str">
            <v>EOL stage – limited availability may apply</v>
          </cell>
          <cell r="H2564" t="str">
            <v>VDO Sceptron 20 NoBlend Diffuser 1000mm</v>
          </cell>
          <cell r="I2564" t="str">
            <v>VDO Sceptron 20 NoBlend Diffuser 1000mm</v>
          </cell>
          <cell r="J2564">
            <v>232</v>
          </cell>
          <cell r="K2564">
            <v>232</v>
          </cell>
          <cell r="L2564">
            <v>127.60000000000001</v>
          </cell>
          <cell r="V2564" t="str">
            <v>CN</v>
          </cell>
          <cell r="W2564" t="str">
            <v>Non Compliant</v>
          </cell>
          <cell r="X2564" t="str">
            <v>http://www.martin.com/en-us/product-details/vdo-sceptron-20</v>
          </cell>
          <cell r="Y2564">
            <v>842</v>
          </cell>
        </row>
        <row r="2565">
          <cell r="A2565">
            <v>91610132</v>
          </cell>
          <cell r="B2565" t="str">
            <v>Martin</v>
          </cell>
          <cell r="C2565" t="str">
            <v>LED Video</v>
          </cell>
          <cell r="D2565" t="str">
            <v>VDO Sceptron 20 NoBlend Smok Dif. 320mm</v>
          </cell>
          <cell r="E2565" t="str">
            <v>MAR--VDO</v>
          </cell>
          <cell r="G2565" t="str">
            <v>EOL stage – limited availability may apply</v>
          </cell>
          <cell r="H2565" t="str">
            <v>VDO Sceptron 20 NoBlend Smok Dif. 320mm</v>
          </cell>
          <cell r="I2565" t="str">
            <v>VDO Sceptron 20 NoBlend Smok Dif. 320mm</v>
          </cell>
          <cell r="J2565">
            <v>43</v>
          </cell>
          <cell r="K2565">
            <v>43</v>
          </cell>
          <cell r="L2565">
            <v>23.650000000000002</v>
          </cell>
          <cell r="V2565" t="str">
            <v>CN</v>
          </cell>
          <cell r="W2565" t="str">
            <v>Non Compliant</v>
          </cell>
          <cell r="X2565" t="str">
            <v>http://www.martin.com/en-us/product-details/vdo-sceptron-10</v>
          </cell>
          <cell r="Y2565">
            <v>843</v>
          </cell>
        </row>
        <row r="2566">
          <cell r="A2566">
            <v>91610133</v>
          </cell>
          <cell r="B2566" t="str">
            <v>Martin</v>
          </cell>
          <cell r="C2566" t="str">
            <v>LED Video</v>
          </cell>
          <cell r="D2566" t="str">
            <v>VDO Sceptron 20 NoBlend Smok Dif. 1000mm</v>
          </cell>
          <cell r="E2566" t="str">
            <v>MAR--VDO</v>
          </cell>
          <cell r="G2566" t="str">
            <v>EOL stage – limited availability may apply</v>
          </cell>
          <cell r="H2566" t="str">
            <v>VDO Sceptron 20 NoBlend Smok Dif. 1000mm</v>
          </cell>
          <cell r="I2566" t="str">
            <v>VDO Sceptron 20 NoBlend Smok Dif. 1000mm</v>
          </cell>
          <cell r="J2566">
            <v>244</v>
          </cell>
          <cell r="K2566">
            <v>244</v>
          </cell>
          <cell r="L2566">
            <v>134.20000000000002</v>
          </cell>
          <cell r="V2566" t="str">
            <v>CN</v>
          </cell>
          <cell r="W2566" t="str">
            <v>Non Compliant</v>
          </cell>
          <cell r="X2566" t="str">
            <v>http://www.martin.com/en-us/product-details/vdo-sceptron-10</v>
          </cell>
          <cell r="Y2566">
            <v>844</v>
          </cell>
        </row>
        <row r="2567">
          <cell r="A2567">
            <v>91610134</v>
          </cell>
          <cell r="B2567" t="str">
            <v>Martin</v>
          </cell>
          <cell r="C2567" t="str">
            <v>LED Video</v>
          </cell>
          <cell r="D2567" t="str">
            <v>VDO Sceptron 40 NoBlend Diffuser 320mm</v>
          </cell>
          <cell r="E2567" t="str">
            <v>MAR--VDO</v>
          </cell>
          <cell r="G2567" t="str">
            <v>EOL stage – limited availability may apply</v>
          </cell>
          <cell r="H2567" t="str">
            <v>VDO Sceptron 40 NoBlend Diffuser 320mm</v>
          </cell>
          <cell r="I2567" t="str">
            <v>VDO Sceptron 40 NoBlend Diffuser 320mm</v>
          </cell>
          <cell r="J2567">
            <v>42</v>
          </cell>
          <cell r="K2567">
            <v>42</v>
          </cell>
          <cell r="L2567">
            <v>23.1</v>
          </cell>
          <cell r="V2567" t="str">
            <v>CN</v>
          </cell>
          <cell r="W2567" t="str">
            <v>Non Compliant</v>
          </cell>
          <cell r="X2567" t="str">
            <v>http://www.martin.com/en-us/product-details/vdo-sceptron-10</v>
          </cell>
          <cell r="Y2567">
            <v>845</v>
          </cell>
        </row>
        <row r="2568">
          <cell r="A2568">
            <v>91610135</v>
          </cell>
          <cell r="B2568" t="str">
            <v>Martin</v>
          </cell>
          <cell r="C2568" t="str">
            <v>LED Video</v>
          </cell>
          <cell r="D2568" t="str">
            <v>VDO Sceptron 40 NoBlend Diffuser 1000mm</v>
          </cell>
          <cell r="E2568" t="str">
            <v>MAR--VDO</v>
          </cell>
          <cell r="G2568" t="str">
            <v>EOL stage – limited availability may apply</v>
          </cell>
          <cell r="H2568" t="str">
            <v>VDO Sceptron 40 NoBlend Diffuser 1000mm</v>
          </cell>
          <cell r="I2568" t="str">
            <v>VDO Sceptron 40 NoBlend Diffuser 1000mm</v>
          </cell>
          <cell r="J2568">
            <v>195</v>
          </cell>
          <cell r="K2568">
            <v>195</v>
          </cell>
          <cell r="L2568">
            <v>107.25000000000001</v>
          </cell>
          <cell r="V2568" t="str">
            <v>CN</v>
          </cell>
          <cell r="W2568" t="str">
            <v>Non Compliant</v>
          </cell>
          <cell r="X2568" t="str">
            <v>http://www.martin.com/en-us/product-details/vdo-sceptron-10</v>
          </cell>
          <cell r="Y2568">
            <v>846</v>
          </cell>
        </row>
        <row r="2569">
          <cell r="A2569">
            <v>91610136</v>
          </cell>
          <cell r="B2569" t="str">
            <v>Martin</v>
          </cell>
          <cell r="C2569" t="str">
            <v>LED Video</v>
          </cell>
          <cell r="D2569" t="str">
            <v>VDO Sceptron 40 NoBlend Smok Dif. 320mm</v>
          </cell>
          <cell r="E2569" t="str">
            <v>MAR--VDO</v>
          </cell>
          <cell r="G2569" t="str">
            <v>EOL stage – limited availability may apply</v>
          </cell>
          <cell r="H2569" t="str">
            <v>VDO Sceptron 40 NoBlend Smok Dif. 320mm</v>
          </cell>
          <cell r="I2569" t="str">
            <v>VDO Sceptron 40 NoBlend Smok Dif. 320mm</v>
          </cell>
          <cell r="J2569">
            <v>42</v>
          </cell>
          <cell r="K2569">
            <v>42</v>
          </cell>
          <cell r="L2569">
            <v>23.1</v>
          </cell>
          <cell r="V2569" t="str">
            <v>CN</v>
          </cell>
          <cell r="W2569" t="str">
            <v>Non Compliant</v>
          </cell>
          <cell r="X2569" t="str">
            <v>http://www.martin.com/en-us/product-details/vdo-sceptron-10</v>
          </cell>
          <cell r="Y2569">
            <v>847</v>
          </cell>
        </row>
        <row r="2570">
          <cell r="A2570">
            <v>91610137</v>
          </cell>
          <cell r="B2570" t="str">
            <v>Martin</v>
          </cell>
          <cell r="C2570" t="str">
            <v>LED Video</v>
          </cell>
          <cell r="D2570" t="str">
            <v>VDO Sceptron 40 NoBlend Smok Dif. 1000mm</v>
          </cell>
          <cell r="E2570" t="str">
            <v>MAR--VDO</v>
          </cell>
          <cell r="G2570" t="str">
            <v>EOL stage – limited availability may apply</v>
          </cell>
          <cell r="H2570" t="str">
            <v>VDO Sceptron 40 NoBlend Smok Dif. 1000mm</v>
          </cell>
          <cell r="I2570" t="str">
            <v>VDO Sceptron 40 NoBlend Smok Dif. 1000mm</v>
          </cell>
          <cell r="J2570">
            <v>220</v>
          </cell>
          <cell r="K2570">
            <v>220</v>
          </cell>
          <cell r="L2570">
            <v>121.00000000000001</v>
          </cell>
          <cell r="V2570" t="str">
            <v>CN</v>
          </cell>
          <cell r="W2570" t="str">
            <v>Non Compliant</v>
          </cell>
          <cell r="X2570" t="str">
            <v>http://www.martin.com/en-us/product-details/vdo-sceptron-10</v>
          </cell>
          <cell r="Y2570">
            <v>848</v>
          </cell>
        </row>
        <row r="2571">
          <cell r="A2571">
            <v>91611670</v>
          </cell>
          <cell r="B2571" t="str">
            <v>Martin</v>
          </cell>
          <cell r="C2571" t="str">
            <v>LED Video</v>
          </cell>
          <cell r="D2571" t="str">
            <v>VDO Sceptron Asymmetric Lens 320mm</v>
          </cell>
          <cell r="E2571" t="str">
            <v>MAR--VDO</v>
          </cell>
          <cell r="G2571" t="str">
            <v>EOL stage – limited availability may apply</v>
          </cell>
          <cell r="H2571" t="str">
            <v>VDO Sceptron Asymmetric Lens 320mm</v>
          </cell>
          <cell r="I2571" t="str">
            <v>VDO Sceptron Asymmetric Lens 320mm</v>
          </cell>
          <cell r="J2571">
            <v>34</v>
          </cell>
          <cell r="K2571">
            <v>34</v>
          </cell>
          <cell r="L2571">
            <v>18.700000000000003</v>
          </cell>
          <cell r="V2571" t="str">
            <v>CN</v>
          </cell>
          <cell r="W2571" t="str">
            <v>Non Compliant</v>
          </cell>
          <cell r="X2571" t="str">
            <v>http://www.martin.com/en-us/product-details/vdo-sceptron-10</v>
          </cell>
          <cell r="Y2571">
            <v>849</v>
          </cell>
        </row>
        <row r="2572">
          <cell r="A2572">
            <v>91611680</v>
          </cell>
          <cell r="B2572" t="str">
            <v>Martin</v>
          </cell>
          <cell r="D2572" t="str">
            <v>VDO Sceptron Asymmetric Lens 1000mm</v>
          </cell>
          <cell r="E2572" t="str">
            <v>MAR--VDO</v>
          </cell>
          <cell r="G2572" t="str">
            <v>EOL stage – limited availability may apply</v>
          </cell>
          <cell r="H2572" t="str">
            <v>VDO Sceptron Asymmetric Lens 1000mm</v>
          </cell>
          <cell r="I2572" t="str">
            <v>VDO Sceptron Asymmetric Lens 1000mm</v>
          </cell>
          <cell r="J2572">
            <v>75</v>
          </cell>
          <cell r="K2572">
            <v>75</v>
          </cell>
          <cell r="L2572">
            <v>41.25</v>
          </cell>
          <cell r="V2572" t="str">
            <v>CN</v>
          </cell>
          <cell r="Y2572">
            <v>850</v>
          </cell>
        </row>
        <row r="2573">
          <cell r="A2573">
            <v>91610140</v>
          </cell>
          <cell r="B2573" t="str">
            <v>Martin</v>
          </cell>
          <cell r="C2573" t="str">
            <v>LED Video</v>
          </cell>
          <cell r="D2573" t="str">
            <v>VDO Sceptron 20 Lens Array Narrow 320mm</v>
          </cell>
          <cell r="E2573" t="str">
            <v>MAR--ACC</v>
          </cell>
          <cell r="G2573" t="str">
            <v>EOL stage – limited availability may apply</v>
          </cell>
          <cell r="H2573" t="str">
            <v>VDO Sceptron 20 Lens Array Narrow 320mm</v>
          </cell>
          <cell r="I2573" t="str">
            <v>VDO Sceptron 20 Lens Array Narrow 320mm</v>
          </cell>
          <cell r="J2573">
            <v>67</v>
          </cell>
          <cell r="K2573">
            <v>67</v>
          </cell>
          <cell r="L2573">
            <v>36.85</v>
          </cell>
          <cell r="V2573" t="str">
            <v>CN</v>
          </cell>
          <cell r="W2573" t="str">
            <v>Non Compliant</v>
          </cell>
          <cell r="X2573" t="str">
            <v>http://www.martin.com/en-us/product-details/vdo-sceptron-20</v>
          </cell>
          <cell r="Y2573">
            <v>851</v>
          </cell>
        </row>
        <row r="2574">
          <cell r="A2574">
            <v>91610141</v>
          </cell>
          <cell r="B2574" t="str">
            <v>Martin</v>
          </cell>
          <cell r="C2574" t="str">
            <v>LED Video</v>
          </cell>
          <cell r="D2574" t="str">
            <v>VDO Sceptron 20 Lens Array Narrow 1000mm</v>
          </cell>
          <cell r="E2574" t="str">
            <v>MAR--VDO</v>
          </cell>
          <cell r="G2574" t="str">
            <v>EOL stage – limited availability may apply</v>
          </cell>
          <cell r="H2574" t="str">
            <v>VDO Sceptron 20 Lens Array Narrow 1000mm</v>
          </cell>
          <cell r="I2574" t="str">
            <v>VDO Sceptron 20 Lens Array Narrow 1000mm</v>
          </cell>
          <cell r="J2574">
            <v>193</v>
          </cell>
          <cell r="K2574">
            <v>193</v>
          </cell>
          <cell r="L2574">
            <v>106.15</v>
          </cell>
          <cell r="V2574" t="str">
            <v>CN</v>
          </cell>
          <cell r="W2574" t="str">
            <v>Non Compliant</v>
          </cell>
          <cell r="X2574" t="str">
            <v>http://www.martin.com/en-us/product-details/vdo-sceptron-20</v>
          </cell>
          <cell r="Y2574">
            <v>852</v>
          </cell>
        </row>
        <row r="2575">
          <cell r="A2575">
            <v>91610142</v>
          </cell>
          <cell r="B2575" t="str">
            <v>Martin</v>
          </cell>
          <cell r="C2575" t="str">
            <v>LED Video</v>
          </cell>
          <cell r="D2575" t="str">
            <v>VDO Sceptron 40 Lens Array Narrow 320mm</v>
          </cell>
          <cell r="E2575" t="str">
            <v>MAR--VDO</v>
          </cell>
          <cell r="G2575" t="str">
            <v>EOL stage – limited availability may apply</v>
          </cell>
          <cell r="H2575" t="str">
            <v>VDO Sceptron 40 Lens Array Narrow 320mm</v>
          </cell>
          <cell r="I2575" t="str">
            <v>VDO Sceptron 40 Lens Array Narrow 320mm</v>
          </cell>
          <cell r="J2575">
            <v>48</v>
          </cell>
          <cell r="K2575">
            <v>48</v>
          </cell>
          <cell r="L2575">
            <v>26.400000000000002</v>
          </cell>
          <cell r="V2575" t="str">
            <v>CN</v>
          </cell>
          <cell r="W2575" t="str">
            <v>Non Compliant</v>
          </cell>
          <cell r="X2575" t="str">
            <v>http://www.martin.com/en-us/product-details/vdo-sceptron-40</v>
          </cell>
          <cell r="Y2575">
            <v>853</v>
          </cell>
        </row>
        <row r="2576">
          <cell r="A2576">
            <v>91610143</v>
          </cell>
          <cell r="B2576" t="str">
            <v>Martin</v>
          </cell>
          <cell r="C2576" t="str">
            <v>LED Video</v>
          </cell>
          <cell r="D2576" t="str">
            <v>VDO Sceptron 40 Lens Array Narrow 1000mm</v>
          </cell>
          <cell r="E2576" t="str">
            <v>MAR--VDO</v>
          </cell>
          <cell r="G2576" t="str">
            <v>EOL stage – limited availability may apply</v>
          </cell>
          <cell r="H2576" t="str">
            <v>VDO Sceptron 40 Lens Array Narrow 1000mm</v>
          </cell>
          <cell r="I2576" t="str">
            <v>VDO Sceptron 40 Lens Array Narrow 1000mm</v>
          </cell>
          <cell r="J2576">
            <v>142</v>
          </cell>
          <cell r="K2576">
            <v>142</v>
          </cell>
          <cell r="L2576">
            <v>78.100000000000009</v>
          </cell>
          <cell r="V2576" t="str">
            <v>CN</v>
          </cell>
          <cell r="W2576" t="str">
            <v>Non Compliant</v>
          </cell>
          <cell r="X2576" t="str">
            <v>http://www.martin.com/en-us/product-details/vdo-sceptron-40</v>
          </cell>
          <cell r="Y2576">
            <v>854</v>
          </cell>
        </row>
        <row r="2577">
          <cell r="A2577" t="str">
            <v>VDO Sceptron XB Lenses</v>
          </cell>
          <cell r="B2577" t="str">
            <v>Martin</v>
          </cell>
          <cell r="Y2577">
            <v>855</v>
          </cell>
        </row>
        <row r="2578">
          <cell r="A2578" t="str">
            <v>MAR-91616131</v>
          </cell>
          <cell r="B2578" t="str">
            <v>Martin</v>
          </cell>
          <cell r="C2578" t="str">
            <v>Accessories</v>
          </cell>
          <cell r="D2578" t="str">
            <v>VDO Sceptron XB Graze Lens 320mm</v>
          </cell>
          <cell r="E2578" t="str">
            <v>MAR-VDO</v>
          </cell>
          <cell r="H2578" t="str">
            <v>VDO Sceptron XB Graze Lens 320mm</v>
          </cell>
          <cell r="I2578" t="str">
            <v>VDO Sceptron XB Graze Lens 320mm</v>
          </cell>
          <cell r="J2578">
            <v>91</v>
          </cell>
          <cell r="K2578">
            <v>91</v>
          </cell>
          <cell r="L2578">
            <v>50.050000000000004</v>
          </cell>
          <cell r="V2578" t="str">
            <v>ZZ</v>
          </cell>
          <cell r="X2578" t="str">
            <v>https://www.martin.com/products/vdo-sceptron-xb</v>
          </cell>
          <cell r="Y2578">
            <v>856</v>
          </cell>
        </row>
        <row r="2579">
          <cell r="A2579" t="str">
            <v>MAR-91616132</v>
          </cell>
          <cell r="B2579" t="str">
            <v>Martin</v>
          </cell>
          <cell r="C2579" t="str">
            <v>Accessories</v>
          </cell>
          <cell r="D2579" t="str">
            <v>VDO Sceptron XB Graze Lens 1000mm</v>
          </cell>
          <cell r="E2579" t="str">
            <v>MAR-VDO</v>
          </cell>
          <cell r="H2579" t="str">
            <v>VDO Sceptron XB Graze Lens 1000mm</v>
          </cell>
          <cell r="I2579" t="str">
            <v>VDO Sceptron XB Graze Lens 1000mm</v>
          </cell>
          <cell r="J2579">
            <v>125</v>
          </cell>
          <cell r="K2579">
            <v>125</v>
          </cell>
          <cell r="L2579">
            <v>68.75</v>
          </cell>
          <cell r="V2579" t="str">
            <v>ZZ</v>
          </cell>
          <cell r="X2579" t="str">
            <v>https://www.martin.com/products/vdo-sceptron-xb</v>
          </cell>
          <cell r="Y2579">
            <v>857</v>
          </cell>
        </row>
        <row r="2580">
          <cell r="A2580" t="str">
            <v>MAR-91616133</v>
          </cell>
          <cell r="B2580" t="str">
            <v>Martin</v>
          </cell>
          <cell r="C2580" t="str">
            <v>Accessories</v>
          </cell>
          <cell r="D2580" t="str">
            <v>VDO Sceptron XB Blade Lens 320mm</v>
          </cell>
          <cell r="E2580" t="str">
            <v>MAR-VDO</v>
          </cell>
          <cell r="H2580" t="str">
            <v>VDO Sceptron XB Blade Lens 320mm</v>
          </cell>
          <cell r="I2580" t="str">
            <v>VDO Sceptron XB Blade Lens 320mm</v>
          </cell>
          <cell r="J2580">
            <v>74</v>
          </cell>
          <cell r="K2580">
            <v>74</v>
          </cell>
          <cell r="L2580">
            <v>40.700000000000003</v>
          </cell>
          <cell r="V2580" t="str">
            <v>ZZ</v>
          </cell>
          <cell r="X2580" t="str">
            <v>https://www.martin.com/products/vdo-sceptron-xb</v>
          </cell>
          <cell r="Y2580">
            <v>858</v>
          </cell>
        </row>
        <row r="2581">
          <cell r="A2581" t="str">
            <v>MAR-91616134</v>
          </cell>
          <cell r="B2581" t="str">
            <v>Martin</v>
          </cell>
          <cell r="C2581" t="str">
            <v>Accessories</v>
          </cell>
          <cell r="D2581" t="str">
            <v>VDO Sceptron XB Blade Lens 1000mm</v>
          </cell>
          <cell r="E2581" t="str">
            <v>MAR-VDO</v>
          </cell>
          <cell r="H2581" t="str">
            <v>VDO Sceptron XB Blade Lens 1000mm</v>
          </cell>
          <cell r="I2581" t="str">
            <v>VDO Sceptron XB Blade Lens 1000mm</v>
          </cell>
          <cell r="J2581">
            <v>142</v>
          </cell>
          <cell r="K2581">
            <v>142</v>
          </cell>
          <cell r="L2581">
            <v>78.100000000000009</v>
          </cell>
          <cell r="V2581" t="str">
            <v>ZZ</v>
          </cell>
          <cell r="X2581" t="str">
            <v>https://www.martin.com/products/vdo-sceptron-xb</v>
          </cell>
          <cell r="Y2581">
            <v>859</v>
          </cell>
        </row>
        <row r="2582">
          <cell r="A2582" t="str">
            <v>VDO Sceptron XB Glare Shields</v>
          </cell>
          <cell r="B2582" t="str">
            <v>Martin</v>
          </cell>
          <cell r="Y2582">
            <v>860</v>
          </cell>
        </row>
        <row r="2583">
          <cell r="A2583" t="str">
            <v>MAR-91616137</v>
          </cell>
          <cell r="B2583" t="str">
            <v>Martin</v>
          </cell>
          <cell r="C2583" t="str">
            <v>Accessories</v>
          </cell>
          <cell r="D2583" t="str">
            <v>VDO Sceptron XB Glare Shield 320mm</v>
          </cell>
          <cell r="E2583" t="str">
            <v>MAR-VDO</v>
          </cell>
          <cell r="H2583" t="str">
            <v>VDO Sceptron XB Glare Shield 320mm</v>
          </cell>
          <cell r="I2583" t="str">
            <v>VDO Sceptron XB Glare Shield 320mm</v>
          </cell>
          <cell r="J2583">
            <v>74</v>
          </cell>
          <cell r="K2583">
            <v>74</v>
          </cell>
          <cell r="L2583">
            <v>40.700000000000003</v>
          </cell>
          <cell r="V2583" t="str">
            <v>ZZ</v>
          </cell>
          <cell r="X2583" t="str">
            <v>https://www.martin.com/products/vdo-sceptron-xb</v>
          </cell>
          <cell r="Y2583">
            <v>861</v>
          </cell>
        </row>
        <row r="2584">
          <cell r="A2584" t="str">
            <v>MAR-91616138</v>
          </cell>
          <cell r="B2584" t="str">
            <v>Martin</v>
          </cell>
          <cell r="C2584" t="str">
            <v>Accessories</v>
          </cell>
          <cell r="D2584" t="str">
            <v>VDO Sceptron XB Glare Shield 1000mm</v>
          </cell>
          <cell r="E2584" t="str">
            <v>MAR-VDO</v>
          </cell>
          <cell r="H2584" t="str">
            <v>VDO Sceptron XB Glare Shield 1000mm</v>
          </cell>
          <cell r="I2584" t="str">
            <v>VDO Sceptron XB Glare Shield 1000mm</v>
          </cell>
          <cell r="J2584">
            <v>120</v>
          </cell>
          <cell r="K2584">
            <v>120</v>
          </cell>
          <cell r="L2584">
            <v>66</v>
          </cell>
          <cell r="V2584" t="str">
            <v>ZZ</v>
          </cell>
          <cell r="X2584" t="str">
            <v>https://www.martin.com/products/vdo-sceptron-xb</v>
          </cell>
          <cell r="Y2584">
            <v>862</v>
          </cell>
        </row>
        <row r="2585">
          <cell r="A2585" t="str">
            <v>MAR-91515066</v>
          </cell>
          <cell r="B2585" t="str">
            <v>Martin</v>
          </cell>
          <cell r="C2585" t="str">
            <v>VDO Sceptron XB family</v>
          </cell>
          <cell r="D2585" t="str">
            <v>Flightcase for 10 x VDO Sceptron XB 1000 mm / 30 x VDO Sceptron XB 320 mm</v>
          </cell>
          <cell r="E2585" t="str">
            <v>MAR--VDO</v>
          </cell>
          <cell r="H2585" t="str">
            <v>Flightcase for 10 x VDO Sceptron XB 1000 mm / 30 x VDO Sceptron XB 320 mm</v>
          </cell>
          <cell r="I2585" t="str">
            <v>Flightcase for 10 x VDO Sceptron XB 1000 mm / 30 x VDO Sceptron XB 320 mm</v>
          </cell>
          <cell r="J2585">
            <v>2393</v>
          </cell>
          <cell r="K2585">
            <v>2393</v>
          </cell>
          <cell r="L2585">
            <v>1316.15</v>
          </cell>
          <cell r="V2585" t="str">
            <v>DE</v>
          </cell>
          <cell r="X2585" t="str">
            <v>https://www.martin.com/en/products/vdo-sceptron-xb</v>
          </cell>
          <cell r="Y2585">
            <v>864</v>
          </cell>
        </row>
        <row r="2586">
          <cell r="A2586" t="str">
            <v>MAR-91515067</v>
          </cell>
          <cell r="B2586" t="str">
            <v>Martin</v>
          </cell>
          <cell r="C2586" t="str">
            <v>VDO Sceptron XB family</v>
          </cell>
          <cell r="D2586" t="str">
            <v>Flightcase Extender for 10 x VDO Sceptron XB 1000 mm / 30 x VDO Sceptron XB 320 mm</v>
          </cell>
          <cell r="E2586" t="str">
            <v>MAR--VDO</v>
          </cell>
          <cell r="H2586" t="str">
            <v>Flightcase Extender for 10 x VDO Sceptron XB 1000 mm / 30 x VDO Sceptron XB 320 mm</v>
          </cell>
          <cell r="I2586" t="str">
            <v>Flightcase Extender for 10 x VDO Sceptron XB 1000 mm / 30 x VDO Sceptron XB 320 mm</v>
          </cell>
          <cell r="J2586">
            <v>1802</v>
          </cell>
          <cell r="K2586">
            <v>1802</v>
          </cell>
          <cell r="L2586">
            <v>991.10000000000014</v>
          </cell>
          <cell r="V2586" t="str">
            <v>DE</v>
          </cell>
          <cell r="X2586" t="str">
            <v>https://www.martin.com/en/products/vdo-sceptron-xb</v>
          </cell>
          <cell r="Y2586">
            <v>865</v>
          </cell>
        </row>
        <row r="2587">
          <cell r="A2587" t="str">
            <v>MAR-91515068</v>
          </cell>
          <cell r="B2587" t="str">
            <v>Martin</v>
          </cell>
          <cell r="C2587" t="str">
            <v>VDO Sceptron XB family</v>
          </cell>
          <cell r="D2587" t="str">
            <v>VDO Sceptron Flightcase to XB Foam Upgrade Kit</v>
          </cell>
          <cell r="E2587" t="str">
            <v>MAR--VDO</v>
          </cell>
          <cell r="H2587" t="str">
            <v>VDO Sceptron Flightcase to XB Foam Upgrade Kit</v>
          </cell>
          <cell r="I2587" t="str">
            <v>VDO Sceptron Flightcase to XB Foam Upgrade Kit</v>
          </cell>
          <cell r="J2587">
            <v>237</v>
          </cell>
          <cell r="K2587">
            <v>237</v>
          </cell>
          <cell r="L2587">
            <v>130.35000000000002</v>
          </cell>
          <cell r="V2587" t="str">
            <v>DE</v>
          </cell>
          <cell r="X2587" t="str">
            <v>https://www.martin.com/en/products/vdo-sceptron-xb</v>
          </cell>
          <cell r="Y2587">
            <v>866</v>
          </cell>
        </row>
        <row r="2588">
          <cell r="A2588">
            <v>91515030</v>
          </cell>
          <cell r="B2588" t="str">
            <v>Martin</v>
          </cell>
          <cell r="C2588" t="str">
            <v>LED Video</v>
          </cell>
          <cell r="D2588" t="str">
            <v>Flightcase for 10 x VDO Sceptron 1000mm</v>
          </cell>
          <cell r="E2588" t="str">
            <v>MSL-AURA</v>
          </cell>
          <cell r="H2588" t="str">
            <v>Flightcase for 10 x VDO Sceptron 1000mm</v>
          </cell>
          <cell r="I2588" t="str">
            <v>Flightcase for 10 x VDO Sceptron 1000mm</v>
          </cell>
          <cell r="J2588">
            <v>2381</v>
          </cell>
          <cell r="K2588">
            <v>2381</v>
          </cell>
          <cell r="L2588">
            <v>1309.5500000000002</v>
          </cell>
          <cell r="P2588">
            <v>5706681224548</v>
          </cell>
          <cell r="R2588">
            <v>47.244120000000002</v>
          </cell>
          <cell r="S2588">
            <v>47.244120000000002</v>
          </cell>
          <cell r="V2588" t="str">
            <v>DE</v>
          </cell>
          <cell r="X2588" t="str">
            <v>http://www.martin.com/en-us/product-details/vdo-sceptron-10</v>
          </cell>
          <cell r="Y2588">
            <v>868</v>
          </cell>
        </row>
        <row r="2589">
          <cell r="A2589">
            <v>91515031</v>
          </cell>
          <cell r="B2589" t="str">
            <v>Martin</v>
          </cell>
          <cell r="C2589" t="str">
            <v>LED Video</v>
          </cell>
          <cell r="D2589" t="str">
            <v>Flightcase Extender for 10 x VDO Sceptron 1000mm</v>
          </cell>
          <cell r="E2589" t="str">
            <v>MAR--VDO</v>
          </cell>
          <cell r="H2589" t="str">
            <v>Flightcase Extender for 10 x VDO Sceptron 1000mm</v>
          </cell>
          <cell r="I2589" t="str">
            <v>Flightcase Extender for 10 x VDO Sceptron 1000mm</v>
          </cell>
          <cell r="J2589">
            <v>1756</v>
          </cell>
          <cell r="K2589">
            <v>1756</v>
          </cell>
          <cell r="L2589">
            <v>965.80000000000007</v>
          </cell>
          <cell r="P2589">
            <v>5706681224555</v>
          </cell>
          <cell r="R2589">
            <v>47.244120000000002</v>
          </cell>
          <cell r="S2589">
            <v>47.244120000000002</v>
          </cell>
          <cell r="V2589" t="str">
            <v>DE</v>
          </cell>
          <cell r="X2589" t="str">
            <v>http://www.martin.com/en-us/product-details/vdo-sceptron-10</v>
          </cell>
          <cell r="Y2589">
            <v>869</v>
          </cell>
        </row>
        <row r="2590">
          <cell r="A2590" t="str">
            <v>VDO Fatron Family</v>
          </cell>
          <cell r="B2590" t="str">
            <v>Martin</v>
          </cell>
          <cell r="Y2590">
            <v>871</v>
          </cell>
        </row>
        <row r="2591">
          <cell r="A2591" t="str">
            <v>VDO Fatron 20</v>
          </cell>
          <cell r="B2591" t="str">
            <v>Martin</v>
          </cell>
          <cell r="Y2591">
            <v>872</v>
          </cell>
        </row>
        <row r="2592">
          <cell r="A2592" t="str">
            <v>90357692HU</v>
          </cell>
          <cell r="B2592" t="str">
            <v>Martin</v>
          </cell>
          <cell r="C2592" t="str">
            <v>LED Video</v>
          </cell>
          <cell r="D2592" t="str">
            <v>VDO Fatron 20 1000mm in cardboard</v>
          </cell>
          <cell r="E2592" t="str">
            <v>MAR--VDO</v>
          </cell>
          <cell r="G2592" t="str">
            <v>EOL stage – limited availability may apply</v>
          </cell>
          <cell r="H2592" t="str">
            <v>VDO Fatron 20 1000mm in cardboard</v>
          </cell>
          <cell r="I2592" t="str">
            <v>VDO Fatron 20 1000mm in cardboard</v>
          </cell>
          <cell r="J2592">
            <v>1350</v>
          </cell>
          <cell r="K2592">
            <v>1350</v>
          </cell>
          <cell r="L2592">
            <v>742.50000000000011</v>
          </cell>
          <cell r="P2592">
            <v>5706681236985</v>
          </cell>
          <cell r="V2592" t="str">
            <v>BY</v>
          </cell>
          <cell r="Y2592">
            <v>873</v>
          </cell>
        </row>
        <row r="2593">
          <cell r="A2593" t="str">
            <v>90357691HU</v>
          </cell>
          <cell r="B2593" t="str">
            <v>Martin</v>
          </cell>
          <cell r="C2593" t="str">
            <v>LED Video</v>
          </cell>
          <cell r="D2593" t="str">
            <v>VDO Fatron 20 320mm in cardboard</v>
          </cell>
          <cell r="E2593" t="str">
            <v>MAR--VDO</v>
          </cell>
          <cell r="G2593" t="str">
            <v>EOL stage – limited availability may apply</v>
          </cell>
          <cell r="H2593" t="str">
            <v>VDO Fatron 20 320mm in cardboard</v>
          </cell>
          <cell r="I2593" t="str">
            <v>VDO Fatron 20 320mm in cardboard</v>
          </cell>
          <cell r="J2593">
            <v>740</v>
          </cell>
          <cell r="K2593">
            <v>740</v>
          </cell>
          <cell r="L2593">
            <v>407.00000000000006</v>
          </cell>
          <cell r="P2593">
            <v>5706681236978</v>
          </cell>
          <cell r="V2593" t="str">
            <v>BY</v>
          </cell>
          <cell r="Y2593">
            <v>874</v>
          </cell>
        </row>
        <row r="2594">
          <cell r="A2594" t="str">
            <v>VDO Fatron Diffusers &amp; Lenses</v>
          </cell>
          <cell r="B2594" t="str">
            <v>Martin</v>
          </cell>
          <cell r="Y2594">
            <v>875</v>
          </cell>
        </row>
        <row r="2595">
          <cell r="A2595">
            <v>91611809</v>
          </cell>
          <cell r="B2595" t="str">
            <v>Martin</v>
          </cell>
          <cell r="C2595" t="str">
            <v>LED Video</v>
          </cell>
          <cell r="D2595" t="str">
            <v>VDO Fatron Flat Diffuser 320mm</v>
          </cell>
          <cell r="E2595" t="str">
            <v>MAR--VDO</v>
          </cell>
          <cell r="H2595" t="str">
            <v>VDO Fatron Flat Diffuser 320mm</v>
          </cell>
          <cell r="I2595" t="str">
            <v>VDO Fatron Flat Diffuser 320mm</v>
          </cell>
          <cell r="J2595">
            <v>41</v>
          </cell>
          <cell r="K2595">
            <v>41</v>
          </cell>
          <cell r="L2595">
            <v>22.55</v>
          </cell>
          <cell r="V2595" t="str">
            <v>CN</v>
          </cell>
          <cell r="W2595" t="str">
            <v>Non Compliant</v>
          </cell>
          <cell r="Y2595">
            <v>876</v>
          </cell>
        </row>
        <row r="2596">
          <cell r="A2596">
            <v>91611810</v>
          </cell>
          <cell r="B2596" t="str">
            <v>Martin</v>
          </cell>
          <cell r="C2596" t="str">
            <v>LED Video</v>
          </cell>
          <cell r="D2596" t="str">
            <v>VDO Fatron Flat Diffuser 1000mm</v>
          </cell>
          <cell r="E2596" t="str">
            <v>MAR--VDO</v>
          </cell>
          <cell r="H2596" t="str">
            <v>VDO Fatron Flat Diffuser 1000mm</v>
          </cell>
          <cell r="I2596" t="str">
            <v>VDO Fatron Flat Diffuser 1000mm</v>
          </cell>
          <cell r="J2596">
            <v>62</v>
          </cell>
          <cell r="K2596">
            <v>62</v>
          </cell>
          <cell r="L2596">
            <v>34.1</v>
          </cell>
          <cell r="V2596" t="str">
            <v>CN</v>
          </cell>
          <cell r="W2596" t="str">
            <v>Non Compliant</v>
          </cell>
          <cell r="Y2596">
            <v>877</v>
          </cell>
        </row>
        <row r="2597">
          <cell r="A2597">
            <v>91611811</v>
          </cell>
          <cell r="B2597" t="str">
            <v>Martin</v>
          </cell>
          <cell r="C2597" t="str">
            <v>LED Video</v>
          </cell>
          <cell r="D2597" t="str">
            <v>VDO Fatron Flat Smoked Diffuser 320mm</v>
          </cell>
          <cell r="E2597" t="str">
            <v>MAR--VDO</v>
          </cell>
          <cell r="H2597" t="str">
            <v>VDO Fatron Flat Smoked Diffuser 320mm</v>
          </cell>
          <cell r="I2597" t="str">
            <v>VDO Fatron Flat Smoked Diffuser 320mm</v>
          </cell>
          <cell r="J2597">
            <v>41</v>
          </cell>
          <cell r="K2597">
            <v>41</v>
          </cell>
          <cell r="L2597">
            <v>22.55</v>
          </cell>
          <cell r="V2597" t="str">
            <v>CN</v>
          </cell>
          <cell r="W2597" t="str">
            <v>Non Compliant</v>
          </cell>
          <cell r="Y2597">
            <v>878</v>
          </cell>
        </row>
        <row r="2598">
          <cell r="A2598">
            <v>91611812</v>
          </cell>
          <cell r="B2598" t="str">
            <v>Martin</v>
          </cell>
          <cell r="C2598" t="str">
            <v>LED Video</v>
          </cell>
          <cell r="D2598" t="str">
            <v>VDO Fatron Flat Smoked Diffuser 1000mm</v>
          </cell>
          <cell r="E2598" t="str">
            <v>MAR--VDO</v>
          </cell>
          <cell r="H2598" t="str">
            <v>VDO Fatron Flat Smoked Diffuser 1000mm</v>
          </cell>
          <cell r="I2598" t="str">
            <v>VDO Fatron Flat Smoked Diffuser 1000mm</v>
          </cell>
          <cell r="J2598">
            <v>62</v>
          </cell>
          <cell r="K2598">
            <v>62</v>
          </cell>
          <cell r="L2598">
            <v>34.1</v>
          </cell>
          <cell r="V2598" t="str">
            <v>CN</v>
          </cell>
          <cell r="W2598" t="str">
            <v>Non Compliant</v>
          </cell>
          <cell r="Y2598">
            <v>879</v>
          </cell>
        </row>
        <row r="2599">
          <cell r="A2599">
            <v>91611820</v>
          </cell>
          <cell r="B2599" t="str">
            <v>Martin</v>
          </cell>
          <cell r="C2599" t="str">
            <v>LED Video</v>
          </cell>
          <cell r="D2599" t="str">
            <v>VDO Fatron Squa Smoked Diffuser 1000mm</v>
          </cell>
          <cell r="E2599" t="str">
            <v>MAR--VDO</v>
          </cell>
          <cell r="H2599" t="str">
            <v>VDO Fatron Squa Smoked Diffuser 1000mm</v>
          </cell>
          <cell r="I2599" t="str">
            <v>VDO Fatron Squa Smoked Diffuser 1000mm</v>
          </cell>
          <cell r="J2599">
            <v>60</v>
          </cell>
          <cell r="K2599">
            <v>60</v>
          </cell>
          <cell r="L2599">
            <v>33</v>
          </cell>
          <cell r="V2599" t="str">
            <v>CN</v>
          </cell>
          <cell r="W2599" t="str">
            <v>Non Compliant</v>
          </cell>
          <cell r="Y2599">
            <v>880</v>
          </cell>
        </row>
        <row r="2600">
          <cell r="A2600">
            <v>91611819</v>
          </cell>
          <cell r="B2600" t="str">
            <v>Martin</v>
          </cell>
          <cell r="C2600" t="str">
            <v>LED Video</v>
          </cell>
          <cell r="D2600" t="str">
            <v>VDO Fatron Squa Smoked Diffuser 320mm</v>
          </cell>
          <cell r="E2600" t="str">
            <v>MAR--VDO</v>
          </cell>
          <cell r="H2600" t="str">
            <v>VDO Fatron Squa Smoked Diffuser 320mm</v>
          </cell>
          <cell r="I2600" t="str">
            <v>VDO Fatron Squa Smoked Diffuser 320mm</v>
          </cell>
          <cell r="J2600">
            <v>39</v>
          </cell>
          <cell r="K2600">
            <v>39</v>
          </cell>
          <cell r="L2600">
            <v>21.450000000000003</v>
          </cell>
          <cell r="V2600" t="str">
            <v>CN</v>
          </cell>
          <cell r="W2600" t="str">
            <v>Non Compliant</v>
          </cell>
          <cell r="Y2600">
            <v>881</v>
          </cell>
        </row>
        <row r="2601">
          <cell r="A2601">
            <v>91611818</v>
          </cell>
          <cell r="B2601" t="str">
            <v>Martin</v>
          </cell>
          <cell r="C2601" t="str">
            <v>LED Video</v>
          </cell>
          <cell r="D2601" t="str">
            <v>VDO Fatron Squa Diffuser 1000mm</v>
          </cell>
          <cell r="E2601" t="str">
            <v>MAR--VDO</v>
          </cell>
          <cell r="H2601" t="str">
            <v>VDO Fatron Squa Diffuser 1000mm</v>
          </cell>
          <cell r="I2601" t="str">
            <v>VDO Fatron Squa Diffuser 1000mm</v>
          </cell>
          <cell r="J2601">
            <v>60</v>
          </cell>
          <cell r="K2601">
            <v>60</v>
          </cell>
          <cell r="L2601">
            <v>33</v>
          </cell>
          <cell r="V2601" t="str">
            <v>CN</v>
          </cell>
          <cell r="W2601" t="str">
            <v>Non Compliant</v>
          </cell>
          <cell r="Y2601">
            <v>882</v>
          </cell>
        </row>
        <row r="2602">
          <cell r="A2602">
            <v>91611817</v>
          </cell>
          <cell r="B2602" t="str">
            <v>Martin</v>
          </cell>
          <cell r="C2602" t="str">
            <v>LED Video</v>
          </cell>
          <cell r="D2602" t="str">
            <v>VDO Fatron Squa Diffuser 320mm</v>
          </cell>
          <cell r="E2602" t="str">
            <v>MAR--VDO</v>
          </cell>
          <cell r="H2602" t="str">
            <v>VDO Fatron Squa Diffuser 320mm</v>
          </cell>
          <cell r="I2602" t="str">
            <v>VDO Fatron Squa Diffuser 320mm</v>
          </cell>
          <cell r="J2602">
            <v>39</v>
          </cell>
          <cell r="K2602">
            <v>39</v>
          </cell>
          <cell r="L2602">
            <v>21.450000000000003</v>
          </cell>
          <cell r="V2602" t="str">
            <v>CN</v>
          </cell>
          <cell r="W2602" t="str">
            <v>Non Compliant</v>
          </cell>
          <cell r="Y2602">
            <v>883</v>
          </cell>
        </row>
        <row r="2603">
          <cell r="A2603">
            <v>91611816</v>
          </cell>
          <cell r="B2603" t="str">
            <v>Martin</v>
          </cell>
          <cell r="C2603" t="str">
            <v>LED Video</v>
          </cell>
          <cell r="D2603" t="str">
            <v>VDO Fatron Rnd Smoked Diffuser 1000mm</v>
          </cell>
          <cell r="E2603" t="str">
            <v>MAR--VDO</v>
          </cell>
          <cell r="H2603" t="str">
            <v>VDO Fatron Rnd Smoked Diffuser 1000mm</v>
          </cell>
          <cell r="I2603" t="str">
            <v>VDO Fatron Rnd Smoked Diffuser 1000mm</v>
          </cell>
          <cell r="J2603">
            <v>60</v>
          </cell>
          <cell r="K2603">
            <v>60</v>
          </cell>
          <cell r="L2603">
            <v>33</v>
          </cell>
          <cell r="V2603" t="str">
            <v>CN</v>
          </cell>
          <cell r="W2603" t="str">
            <v>Non Compliant</v>
          </cell>
          <cell r="Y2603">
            <v>884</v>
          </cell>
        </row>
        <row r="2604">
          <cell r="A2604">
            <v>91611815</v>
          </cell>
          <cell r="B2604" t="str">
            <v>Martin</v>
          </cell>
          <cell r="C2604" t="str">
            <v>LED Video</v>
          </cell>
          <cell r="D2604" t="str">
            <v>VDO Fatron Rnd Smoked Diffuser 320mm</v>
          </cell>
          <cell r="E2604" t="str">
            <v>MAR--VDO</v>
          </cell>
          <cell r="H2604" t="str">
            <v>VDO Fatron Rnd Smoked Diffuser 320mm</v>
          </cell>
          <cell r="I2604" t="str">
            <v>VDO Fatron Rnd Smoked Diffuser 320mm</v>
          </cell>
          <cell r="J2604">
            <v>39</v>
          </cell>
          <cell r="K2604">
            <v>39</v>
          </cell>
          <cell r="L2604">
            <v>21.450000000000003</v>
          </cell>
          <cell r="V2604" t="str">
            <v>CN</v>
          </cell>
          <cell r="W2604" t="str">
            <v>Non Compliant</v>
          </cell>
          <cell r="Y2604">
            <v>885</v>
          </cell>
        </row>
        <row r="2605">
          <cell r="A2605">
            <v>91611814</v>
          </cell>
          <cell r="B2605" t="str">
            <v>Martin</v>
          </cell>
          <cell r="C2605" t="str">
            <v>LED Video</v>
          </cell>
          <cell r="D2605" t="str">
            <v>VDO Fatron Rnd Diffuser 1000mm</v>
          </cell>
          <cell r="E2605" t="str">
            <v>MAR--VDO</v>
          </cell>
          <cell r="H2605" t="str">
            <v>VDO Fatron Rnd Diffuser 1000mm</v>
          </cell>
          <cell r="I2605" t="str">
            <v>VDO Fatron Rnd Diffuser 1000mm</v>
          </cell>
          <cell r="J2605">
            <v>60</v>
          </cell>
          <cell r="K2605">
            <v>60</v>
          </cell>
          <cell r="L2605">
            <v>33</v>
          </cell>
          <cell r="V2605" t="str">
            <v>CN</v>
          </cell>
          <cell r="W2605" t="str">
            <v>Non Compliant</v>
          </cell>
          <cell r="Y2605">
            <v>886</v>
          </cell>
        </row>
        <row r="2606">
          <cell r="A2606">
            <v>91611813</v>
          </cell>
          <cell r="B2606" t="str">
            <v>Martin</v>
          </cell>
          <cell r="C2606" t="str">
            <v>LED Video</v>
          </cell>
          <cell r="D2606" t="str">
            <v>VDO Fatron Rnd Diffuser 320mm</v>
          </cell>
          <cell r="E2606" t="str">
            <v>MAR--VDO</v>
          </cell>
          <cell r="H2606" t="str">
            <v>VDO Fatron Rnd Diffuser 320mm</v>
          </cell>
          <cell r="I2606" t="str">
            <v>VDO Fatron Rnd Diffuser 320mm</v>
          </cell>
          <cell r="J2606">
            <v>39</v>
          </cell>
          <cell r="K2606">
            <v>39</v>
          </cell>
          <cell r="L2606">
            <v>21.450000000000003</v>
          </cell>
          <cell r="V2606" t="str">
            <v>CN</v>
          </cell>
          <cell r="W2606" t="str">
            <v>Non Compliant</v>
          </cell>
          <cell r="Y2606">
            <v>887</v>
          </cell>
        </row>
        <row r="2607">
          <cell r="A2607">
            <v>91611825</v>
          </cell>
          <cell r="B2607" t="str">
            <v>Martin</v>
          </cell>
          <cell r="C2607" t="str">
            <v>LED Video</v>
          </cell>
          <cell r="D2607" t="str">
            <v>VDO Fatron 20 NoBlend Diffuser 320mm</v>
          </cell>
          <cell r="E2607" t="str">
            <v>MAR--VDO</v>
          </cell>
          <cell r="G2607" t="str">
            <v>EOL stage – limited availability may apply</v>
          </cell>
          <cell r="H2607" t="str">
            <v>VDO Fatron 20 NoBlend Diffuser 320mm</v>
          </cell>
          <cell r="I2607" t="str">
            <v>VDO Fatron 20 NoBlend Diffuser 320mm</v>
          </cell>
          <cell r="J2607">
            <v>178</v>
          </cell>
          <cell r="K2607">
            <v>178</v>
          </cell>
          <cell r="L2607">
            <v>97.9</v>
          </cell>
          <cell r="V2607" t="str">
            <v>CN</v>
          </cell>
          <cell r="W2607" t="str">
            <v>Non Compliant</v>
          </cell>
          <cell r="Y2607">
            <v>888</v>
          </cell>
        </row>
        <row r="2608">
          <cell r="A2608">
            <v>91611826</v>
          </cell>
          <cell r="B2608" t="str">
            <v>Martin</v>
          </cell>
          <cell r="C2608" t="str">
            <v>LED Video</v>
          </cell>
          <cell r="D2608" t="str">
            <v>VDO Fatron 20 NoBlend Diffuser 1000mm</v>
          </cell>
          <cell r="E2608" t="str">
            <v>MAR--VDO</v>
          </cell>
          <cell r="G2608" t="str">
            <v>EOL stage – limited availability may apply</v>
          </cell>
          <cell r="H2608" t="str">
            <v>VDO Fatron 20 NoBlend Diffuser 1000mm</v>
          </cell>
          <cell r="I2608" t="str">
            <v>VDO Fatron 20 NoBlend Diffuser 1000mm</v>
          </cell>
          <cell r="J2608">
            <v>408</v>
          </cell>
          <cell r="K2608">
            <v>408</v>
          </cell>
          <cell r="L2608">
            <v>224.4</v>
          </cell>
          <cell r="V2608" t="str">
            <v>CN</v>
          </cell>
          <cell r="W2608" t="str">
            <v>Non Compliant</v>
          </cell>
          <cell r="Y2608">
            <v>889</v>
          </cell>
        </row>
        <row r="2609">
          <cell r="A2609">
            <v>91611827</v>
          </cell>
          <cell r="B2609" t="str">
            <v>Martin</v>
          </cell>
          <cell r="C2609" t="str">
            <v>LED Video</v>
          </cell>
          <cell r="D2609" t="str">
            <v>VDO Fatron 20 NoBlend Smok Dif. 320mm</v>
          </cell>
          <cell r="E2609" t="str">
            <v>MAR--VDO</v>
          </cell>
          <cell r="G2609" t="str">
            <v>EOL stage – limited availability may apply</v>
          </cell>
          <cell r="H2609" t="str">
            <v>VDO Fatron 20 NoBlend Smok Dif. 320mm</v>
          </cell>
          <cell r="I2609" t="str">
            <v>VDO Fatron 20 NoBlend Smok Dif. 320mm</v>
          </cell>
          <cell r="J2609">
            <v>179</v>
          </cell>
          <cell r="K2609">
            <v>179</v>
          </cell>
          <cell r="L2609">
            <v>98.45</v>
          </cell>
          <cell r="V2609" t="str">
            <v>CN</v>
          </cell>
          <cell r="W2609" t="str">
            <v>Non Compliant</v>
          </cell>
          <cell r="Y2609">
            <v>890</v>
          </cell>
        </row>
        <row r="2610">
          <cell r="A2610">
            <v>91611828</v>
          </cell>
          <cell r="B2610" t="str">
            <v>Martin</v>
          </cell>
          <cell r="C2610" t="str">
            <v>LED Video</v>
          </cell>
          <cell r="D2610" t="str">
            <v>VDO Fatron 20 NoBlend Smok Dif. 1000mm</v>
          </cell>
          <cell r="E2610" t="str">
            <v>MAR--VDO</v>
          </cell>
          <cell r="G2610" t="str">
            <v>EOL stage – limited availability may apply</v>
          </cell>
          <cell r="H2610" t="str">
            <v>VDO Fatron 20 NoBlend Smok Dif. 1000mm</v>
          </cell>
          <cell r="I2610" t="str">
            <v>VDO Fatron 20 NoBlend Smok Dif. 1000mm</v>
          </cell>
          <cell r="J2610">
            <v>419</v>
          </cell>
          <cell r="K2610">
            <v>419</v>
          </cell>
          <cell r="L2610">
            <v>230.45000000000002</v>
          </cell>
          <cell r="V2610" t="str">
            <v>CN</v>
          </cell>
          <cell r="W2610" t="str">
            <v>Non Compliant</v>
          </cell>
          <cell r="Y2610">
            <v>891</v>
          </cell>
        </row>
        <row r="2611">
          <cell r="A2611">
            <v>91611831</v>
          </cell>
          <cell r="B2611" t="str">
            <v>Martin</v>
          </cell>
          <cell r="C2611" t="str">
            <v>LED Video</v>
          </cell>
          <cell r="D2611" t="str">
            <v>VDO Fatron 20 Lens Array Narrow 320mm</v>
          </cell>
          <cell r="E2611" t="str">
            <v>MAR--VDO</v>
          </cell>
          <cell r="G2611" t="str">
            <v>EOL stage – limited availability may apply</v>
          </cell>
          <cell r="H2611" t="str">
            <v>VDO Fatron 20 Lens Array Narrow 320mm</v>
          </cell>
          <cell r="I2611" t="str">
            <v>VDO Fatron 20 Lens Array Narrow 320mm</v>
          </cell>
          <cell r="J2611">
            <v>224</v>
          </cell>
          <cell r="K2611">
            <v>224</v>
          </cell>
          <cell r="L2611">
            <v>123.20000000000002</v>
          </cell>
          <cell r="V2611" t="str">
            <v>CN</v>
          </cell>
          <cell r="W2611" t="str">
            <v>Non Compliant</v>
          </cell>
          <cell r="Y2611">
            <v>892</v>
          </cell>
        </row>
        <row r="2612">
          <cell r="A2612">
            <v>91611832</v>
          </cell>
          <cell r="B2612" t="str">
            <v>Martin</v>
          </cell>
          <cell r="C2612" t="str">
            <v>LED Video</v>
          </cell>
          <cell r="D2612" t="str">
            <v>VDO Fatron 20 Lens Array Narrow 1000mm</v>
          </cell>
          <cell r="E2612" t="str">
            <v>MAR--VDO</v>
          </cell>
          <cell r="G2612" t="str">
            <v>EOL stage – limited availability may apply</v>
          </cell>
          <cell r="H2612" t="str">
            <v>VDO Fatron 20 Lens Array Narrow 1000mm</v>
          </cell>
          <cell r="I2612" t="str">
            <v>VDO Fatron 20 Lens Array Narrow 1000mm</v>
          </cell>
          <cell r="J2612">
            <v>560</v>
          </cell>
          <cell r="K2612">
            <v>560</v>
          </cell>
          <cell r="L2612">
            <v>308</v>
          </cell>
          <cell r="V2612" t="str">
            <v>CN</v>
          </cell>
          <cell r="Y2612">
            <v>893</v>
          </cell>
        </row>
        <row r="2613">
          <cell r="A2613" t="str">
            <v>VDO Fatron Flightcases</v>
          </cell>
          <cell r="B2613" t="str">
            <v>Martin</v>
          </cell>
          <cell r="Y2613">
            <v>894</v>
          </cell>
        </row>
        <row r="2614">
          <cell r="A2614">
            <v>91515045</v>
          </cell>
          <cell r="B2614" t="str">
            <v>Martin</v>
          </cell>
          <cell r="C2614" t="str">
            <v>LED Video</v>
          </cell>
          <cell r="D2614" t="str">
            <v>Flightcase for 5 x VDO Fatron 1000mm</v>
          </cell>
          <cell r="E2614" t="str">
            <v>MAR--VDO</v>
          </cell>
          <cell r="H2614" t="str">
            <v>Flightcase for 5 x VDO Fatron 1000mm</v>
          </cell>
          <cell r="I2614" t="str">
            <v>Flightcase for 5 x VDO Fatron 1000mm</v>
          </cell>
          <cell r="J2614">
            <v>2212</v>
          </cell>
          <cell r="K2614">
            <v>2212</v>
          </cell>
          <cell r="L2614">
            <v>1216.6000000000001</v>
          </cell>
          <cell r="P2614">
            <v>688705000800</v>
          </cell>
          <cell r="V2614" t="str">
            <v>DE</v>
          </cell>
          <cell r="Y2614">
            <v>895</v>
          </cell>
        </row>
        <row r="2615">
          <cell r="A2615">
            <v>91515046</v>
          </cell>
          <cell r="B2615" t="str">
            <v>Martin</v>
          </cell>
          <cell r="C2615" t="str">
            <v>LED Video</v>
          </cell>
          <cell r="D2615" t="str">
            <v>Flightcase Extender for 5 x VDO Fatron 1000mm</v>
          </cell>
          <cell r="E2615" t="str">
            <v>MAR--VDO</v>
          </cell>
          <cell r="H2615" t="str">
            <v>Flightcase Extender for 5 x VDO Fatron 1000mm</v>
          </cell>
          <cell r="I2615" t="str">
            <v>Flightcase Extender for 5 x VDO Fatron 1000mm</v>
          </cell>
          <cell r="J2615">
            <v>1663</v>
          </cell>
          <cell r="K2615">
            <v>1663</v>
          </cell>
          <cell r="L2615">
            <v>914.65000000000009</v>
          </cell>
          <cell r="V2615" t="str">
            <v>DE</v>
          </cell>
          <cell r="Y2615">
            <v>896</v>
          </cell>
        </row>
        <row r="2616">
          <cell r="A2616" t="str">
            <v>VDO Dotron Family</v>
          </cell>
          <cell r="B2616" t="str">
            <v>Martin</v>
          </cell>
          <cell r="Y2616">
            <v>898</v>
          </cell>
        </row>
        <row r="2617">
          <cell r="A2617" t="str">
            <v>VDO Dotron</v>
          </cell>
          <cell r="B2617" t="str">
            <v>Martin</v>
          </cell>
          <cell r="Y2617">
            <v>899</v>
          </cell>
        </row>
        <row r="2618">
          <cell r="A2618" t="str">
            <v>90357690HU</v>
          </cell>
          <cell r="B2618" t="str">
            <v>Martin</v>
          </cell>
          <cell r="C2618" t="str">
            <v>LED Video</v>
          </cell>
          <cell r="D2618" t="str">
            <v>VDO Dotron in cardboard</v>
          </cell>
          <cell r="E2618" t="str">
            <v>EXT-CREAT</v>
          </cell>
          <cell r="G2618" t="str">
            <v>EOL stage – limited availability may apply</v>
          </cell>
          <cell r="H2618" t="str">
            <v>VDO Dotron in cardboard</v>
          </cell>
          <cell r="I2618" t="str">
            <v>VDO Dotron in cardboard</v>
          </cell>
          <cell r="J2618">
            <v>446</v>
          </cell>
          <cell r="K2618">
            <v>446</v>
          </cell>
          <cell r="L2618">
            <v>245.3</v>
          </cell>
          <cell r="V2618" t="str">
            <v>HU</v>
          </cell>
          <cell r="W2618" t="str">
            <v>Non Compliant</v>
          </cell>
          <cell r="Y2618">
            <v>900</v>
          </cell>
        </row>
        <row r="2619">
          <cell r="A2619" t="str">
            <v>VDO Dotron Diffusers &amp; Lenses</v>
          </cell>
          <cell r="B2619" t="str">
            <v>Martin</v>
          </cell>
          <cell r="Y2619">
            <v>901</v>
          </cell>
        </row>
        <row r="2620">
          <cell r="A2620">
            <v>91611808</v>
          </cell>
          <cell r="B2620" t="str">
            <v>Martin</v>
          </cell>
          <cell r="C2620" t="str">
            <v>LED Video</v>
          </cell>
          <cell r="D2620" t="str">
            <v>VDO Dotron Lens Array Narrow</v>
          </cell>
          <cell r="E2620" t="str">
            <v>MAR--VDO</v>
          </cell>
          <cell r="G2620" t="str">
            <v>EOL stage – limited availability may apply</v>
          </cell>
          <cell r="H2620" t="str">
            <v>VDO Dotron Lens Array Narrow</v>
          </cell>
          <cell r="I2620" t="str">
            <v>VDO Dotron Lens Array Narrow</v>
          </cell>
          <cell r="J2620">
            <v>39</v>
          </cell>
          <cell r="K2620">
            <v>39</v>
          </cell>
          <cell r="L2620">
            <v>21.450000000000003</v>
          </cell>
          <cell r="V2620" t="str">
            <v>CN</v>
          </cell>
          <cell r="W2620" t="str">
            <v>Non Compliant</v>
          </cell>
          <cell r="Y2620">
            <v>902</v>
          </cell>
        </row>
        <row r="2621">
          <cell r="A2621">
            <v>91611807</v>
          </cell>
          <cell r="B2621" t="str">
            <v>Martin</v>
          </cell>
          <cell r="C2621" t="str">
            <v>LED Video</v>
          </cell>
          <cell r="D2621" t="str">
            <v>VDO Dotron Dome Smoked Diffuser</v>
          </cell>
          <cell r="E2621" t="str">
            <v>MAR--VDO</v>
          </cell>
          <cell r="G2621" t="str">
            <v>EOL stage – limited availability may apply</v>
          </cell>
          <cell r="H2621" t="str">
            <v>VDO Dotron Dome Smoked Diffuser</v>
          </cell>
          <cell r="I2621" t="str">
            <v>VDO Dotron Dome Smoked Diffuser</v>
          </cell>
          <cell r="J2621">
            <v>6</v>
          </cell>
          <cell r="K2621">
            <v>6</v>
          </cell>
          <cell r="L2621">
            <v>3.3000000000000003</v>
          </cell>
          <cell r="V2621" t="str">
            <v>CN</v>
          </cell>
          <cell r="W2621" t="str">
            <v>Non Compliant</v>
          </cell>
          <cell r="Y2621">
            <v>903</v>
          </cell>
        </row>
        <row r="2622">
          <cell r="A2622">
            <v>91611806</v>
          </cell>
          <cell r="B2622" t="str">
            <v>Martin</v>
          </cell>
          <cell r="C2622" t="str">
            <v>LED Video</v>
          </cell>
          <cell r="D2622" t="str">
            <v>VDO Dotron Dome Diffuser</v>
          </cell>
          <cell r="E2622" t="str">
            <v>MAR--VDO</v>
          </cell>
          <cell r="G2622" t="str">
            <v>EOL stage – limited availability may apply</v>
          </cell>
          <cell r="H2622" t="str">
            <v>VDO Dotron Dome Diffuser</v>
          </cell>
          <cell r="I2622" t="str">
            <v>VDO Dotron Dome Diffuser</v>
          </cell>
          <cell r="J2622">
            <v>6</v>
          </cell>
          <cell r="K2622">
            <v>6</v>
          </cell>
          <cell r="L2622">
            <v>3.3000000000000003</v>
          </cell>
          <cell r="V2622" t="str">
            <v>CN</v>
          </cell>
          <cell r="W2622" t="str">
            <v>Non Compliant</v>
          </cell>
          <cell r="Y2622">
            <v>904</v>
          </cell>
        </row>
        <row r="2623">
          <cell r="A2623">
            <v>91611805</v>
          </cell>
          <cell r="B2623" t="str">
            <v>Martin</v>
          </cell>
          <cell r="C2623" t="str">
            <v>LED Video</v>
          </cell>
          <cell r="D2623" t="str">
            <v>VDO Dotron Flat Smoked Diffuser</v>
          </cell>
          <cell r="E2623" t="str">
            <v>MAR--VDO</v>
          </cell>
          <cell r="G2623" t="str">
            <v>EOL stage – limited availability may apply</v>
          </cell>
          <cell r="H2623" t="str">
            <v>VDO Dotron Flat Smoked Diffuser</v>
          </cell>
          <cell r="I2623" t="str">
            <v>VDO Dotron Flat Smoked Diffuser</v>
          </cell>
          <cell r="J2623">
            <v>6</v>
          </cell>
          <cell r="K2623">
            <v>6</v>
          </cell>
          <cell r="L2623">
            <v>3.3000000000000003</v>
          </cell>
          <cell r="V2623" t="str">
            <v>CN</v>
          </cell>
          <cell r="W2623" t="str">
            <v>Non Compliant</v>
          </cell>
          <cell r="Y2623">
            <v>905</v>
          </cell>
        </row>
        <row r="2624">
          <cell r="A2624">
            <v>91611804</v>
          </cell>
          <cell r="B2624" t="str">
            <v>Martin</v>
          </cell>
          <cell r="C2624" t="str">
            <v>LED Video</v>
          </cell>
          <cell r="D2624" t="str">
            <v>VDO Dotron Flat Diffuser</v>
          </cell>
          <cell r="E2624" t="str">
            <v>MAR--VDO</v>
          </cell>
          <cell r="G2624" t="str">
            <v>EOL stage – limited availability may apply</v>
          </cell>
          <cell r="H2624" t="str">
            <v>VDO Dotron Flat Diffuser</v>
          </cell>
          <cell r="I2624" t="str">
            <v>VDO Dotron Flat Diffuser</v>
          </cell>
          <cell r="J2624">
            <v>6</v>
          </cell>
          <cell r="K2624">
            <v>6</v>
          </cell>
          <cell r="L2624">
            <v>3.3000000000000003</v>
          </cell>
          <cell r="V2624" t="str">
            <v>CN</v>
          </cell>
          <cell r="W2624" t="str">
            <v>Non Compliant</v>
          </cell>
          <cell r="Y2624">
            <v>906</v>
          </cell>
        </row>
        <row r="2625">
          <cell r="A2625" t="str">
            <v>VDO Dotron Flightcases</v>
          </cell>
          <cell r="B2625" t="str">
            <v>Martin</v>
          </cell>
          <cell r="Y2625">
            <v>907</v>
          </cell>
        </row>
        <row r="2626">
          <cell r="A2626">
            <v>91515043</v>
          </cell>
          <cell r="B2626" t="str">
            <v>Martin</v>
          </cell>
          <cell r="C2626" t="str">
            <v>LED Video</v>
          </cell>
          <cell r="D2626" t="str">
            <v>Flightcase for 24x VDO Dotron</v>
          </cell>
          <cell r="E2626" t="str">
            <v>MRU-MH</v>
          </cell>
          <cell r="G2626" t="str">
            <v>EOL stage – limited availability may apply</v>
          </cell>
          <cell r="H2626" t="str">
            <v>Flightcase for 24x VDO Dotron</v>
          </cell>
          <cell r="I2626" t="str">
            <v>Flightcase for 24x VDO Dotron</v>
          </cell>
          <cell r="J2626">
            <v>1655</v>
          </cell>
          <cell r="K2626">
            <v>1655</v>
          </cell>
          <cell r="L2626">
            <v>910.25000000000011</v>
          </cell>
          <cell r="P2626">
            <v>688705000000</v>
          </cell>
          <cell r="Y2626">
            <v>908</v>
          </cell>
        </row>
        <row r="2627">
          <cell r="A2627">
            <v>91515044</v>
          </cell>
          <cell r="B2627" t="str">
            <v>Martin</v>
          </cell>
          <cell r="C2627" t="str">
            <v>LED Video</v>
          </cell>
          <cell r="D2627" t="str">
            <v>Flightcase Extender for 24x Dotron</v>
          </cell>
          <cell r="E2627" t="str">
            <v>MAR-VDO</v>
          </cell>
          <cell r="G2627" t="str">
            <v>EOL stage – limited availability may apply</v>
          </cell>
          <cell r="H2627" t="str">
            <v>Flightcase Extender for 24x Dotron</v>
          </cell>
          <cell r="I2627" t="str">
            <v>Flightcase Extender for 24x Dotron</v>
          </cell>
          <cell r="J2627">
            <v>1189</v>
          </cell>
          <cell r="K2627">
            <v>1189</v>
          </cell>
          <cell r="L2627">
            <v>653.95000000000005</v>
          </cell>
          <cell r="V2627" t="str">
            <v>DE</v>
          </cell>
          <cell r="Y2627">
            <v>909</v>
          </cell>
        </row>
        <row r="2628">
          <cell r="A2628" t="str">
            <v>VDO Sceptron/Fatron/Dotron Rigging Accessories</v>
          </cell>
          <cell r="B2628" t="str">
            <v>Martin</v>
          </cell>
          <cell r="Y2628">
            <v>911</v>
          </cell>
        </row>
        <row r="2629">
          <cell r="A2629">
            <v>91610123</v>
          </cell>
          <cell r="B2629" t="str">
            <v>Martin</v>
          </cell>
          <cell r="C2629" t="str">
            <v>LED Video</v>
          </cell>
          <cell r="D2629" t="str">
            <v>Set of 10 VDO Sceptron/Fatron Sliding Brackets</v>
          </cell>
          <cell r="E2629" t="str">
            <v>MAR--VDO</v>
          </cell>
          <cell r="H2629" t="str">
            <v>Set of 10 VDO Sceptron/Fatron Sliding Brackets</v>
          </cell>
          <cell r="I2629" t="str">
            <v>Set of 10 VDO Sceptron/Fatron Sliding Brackets</v>
          </cell>
          <cell r="J2629">
            <v>252</v>
          </cell>
          <cell r="K2629">
            <v>252</v>
          </cell>
          <cell r="L2629">
            <v>138.60000000000002</v>
          </cell>
          <cell r="R2629">
            <v>7.8740199999999998</v>
          </cell>
          <cell r="S2629">
            <v>7.8740199999999998</v>
          </cell>
          <cell r="V2629" t="str">
            <v>CN</v>
          </cell>
          <cell r="W2629" t="str">
            <v>Non Compliant</v>
          </cell>
          <cell r="X2629" t="str">
            <v>http://www.martin.com/en-us/product-details/vdo-sceptron-10</v>
          </cell>
          <cell r="Y2629">
            <v>912</v>
          </cell>
        </row>
        <row r="2630">
          <cell r="A2630">
            <v>91611790</v>
          </cell>
          <cell r="B2630" t="str">
            <v>Martin</v>
          </cell>
          <cell r="C2630" t="str">
            <v>LED Video</v>
          </cell>
          <cell r="D2630" t="str">
            <v>Low Profile VDO Sceptron/Fatron Half Coupler</v>
          </cell>
          <cell r="E2630" t="str">
            <v>MAR--ACC</v>
          </cell>
          <cell r="H2630" t="str">
            <v>Low Profile VDO Sceptron/Fatron Half Coupler</v>
          </cell>
          <cell r="I2630" t="str">
            <v>Low Profile VDO Sceptron/Fatron Half Coupler</v>
          </cell>
          <cell r="J2630">
            <v>48</v>
          </cell>
          <cell r="K2630">
            <v>48</v>
          </cell>
          <cell r="L2630">
            <v>26.400000000000002</v>
          </cell>
          <cell r="V2630" t="str">
            <v>GB</v>
          </cell>
          <cell r="X2630" t="str">
            <v>http://www.martin.com/en-us/product-details/vdo-sceptron-10</v>
          </cell>
          <cell r="Y2630">
            <v>913</v>
          </cell>
        </row>
        <row r="2631">
          <cell r="A2631">
            <v>91610124</v>
          </cell>
          <cell r="B2631" t="str">
            <v>Martin</v>
          </cell>
          <cell r="C2631" t="str">
            <v>LED Video</v>
          </cell>
          <cell r="D2631" t="str">
            <v>Set of 10 VDO Sceptron Linear Aligners</v>
          </cell>
          <cell r="E2631" t="str">
            <v>MAR--VDO</v>
          </cell>
          <cell r="H2631" t="str">
            <v>Set of 10 VDO Sceptron Linear Aligners</v>
          </cell>
          <cell r="I2631" t="str">
            <v>Set of 10 VDO Sceptron Linear Aligners</v>
          </cell>
          <cell r="J2631">
            <v>254</v>
          </cell>
          <cell r="K2631">
            <v>254</v>
          </cell>
          <cell r="L2631">
            <v>139.70000000000002</v>
          </cell>
          <cell r="V2631" t="str">
            <v>CN</v>
          </cell>
          <cell r="W2631" t="str">
            <v>Non Compliant</v>
          </cell>
          <cell r="X2631" t="str">
            <v>http://www.martin.com/en-us/product-details/vdo-sceptron-10</v>
          </cell>
          <cell r="Y2631">
            <v>914</v>
          </cell>
        </row>
        <row r="2632">
          <cell r="A2632">
            <v>91611843</v>
          </cell>
          <cell r="B2632" t="str">
            <v>Martin</v>
          </cell>
          <cell r="C2632" t="str">
            <v>LED Video</v>
          </cell>
          <cell r="D2632" t="str">
            <v>VDO Sceptron/Fatron Linear Coupler</v>
          </cell>
          <cell r="E2632" t="str">
            <v>EXT-PROJ</v>
          </cell>
          <cell r="H2632" t="str">
            <v>VDO Sceptron/Fatron Linear Coupler</v>
          </cell>
          <cell r="I2632" t="str">
            <v>VDO Sceptron/Fatron Linear Coupler</v>
          </cell>
          <cell r="J2632">
            <v>48</v>
          </cell>
          <cell r="K2632">
            <v>48</v>
          </cell>
          <cell r="L2632">
            <v>26.400000000000002</v>
          </cell>
          <cell r="V2632" t="str">
            <v>GB</v>
          </cell>
          <cell r="X2632" t="str">
            <v>http://www.martin.com/en-us/product-details/vdo-sceptron-20</v>
          </cell>
          <cell r="Y2632">
            <v>915</v>
          </cell>
        </row>
        <row r="2633">
          <cell r="A2633">
            <v>91610125</v>
          </cell>
          <cell r="B2633" t="str">
            <v>Martin</v>
          </cell>
          <cell r="C2633" t="str">
            <v>LED Video</v>
          </cell>
          <cell r="D2633" t="str">
            <v>Set of 10 VDO Sceptron Spacers 30/40/50mm</v>
          </cell>
          <cell r="E2633" t="str">
            <v>MAR--VDO</v>
          </cell>
          <cell r="H2633" t="str">
            <v>Set of 10 VDO Sceptron Spacers 30/40/50mm</v>
          </cell>
          <cell r="I2633" t="str">
            <v>Set of 10 VDO Sceptron Spacers 30/40/50mm</v>
          </cell>
          <cell r="J2633">
            <v>230</v>
          </cell>
          <cell r="K2633">
            <v>230</v>
          </cell>
          <cell r="L2633">
            <v>126.50000000000001</v>
          </cell>
          <cell r="V2633" t="str">
            <v>CN</v>
          </cell>
          <cell r="W2633" t="str">
            <v>Non Compliant</v>
          </cell>
          <cell r="X2633" t="str">
            <v>http://www.martin.com/en-us/product-details/vdo-sceptron-10</v>
          </cell>
          <cell r="Y2633">
            <v>916</v>
          </cell>
        </row>
        <row r="2634">
          <cell r="A2634">
            <v>91610138</v>
          </cell>
          <cell r="B2634" t="str">
            <v>Martin</v>
          </cell>
          <cell r="C2634" t="str">
            <v>LED Video</v>
          </cell>
          <cell r="D2634" t="str">
            <v>Set of 10 VDO Sceptron Spacers 60/70/80mm</v>
          </cell>
          <cell r="E2634" t="str">
            <v>MAR--VDO</v>
          </cell>
          <cell r="H2634" t="str">
            <v>Set of 10 VDO Sceptron Spacers 60/70/80mm</v>
          </cell>
          <cell r="I2634" t="str">
            <v>Set of 10 VDO Sceptron Spacers 60/70/80mm</v>
          </cell>
          <cell r="J2634">
            <v>251</v>
          </cell>
          <cell r="K2634">
            <v>251</v>
          </cell>
          <cell r="L2634">
            <v>138.05000000000001</v>
          </cell>
          <cell r="P2634">
            <v>5706681230129</v>
          </cell>
          <cell r="V2634" t="str">
            <v>CN</v>
          </cell>
          <cell r="W2634" t="str">
            <v>Non Compliant</v>
          </cell>
          <cell r="X2634" t="str">
            <v>http://www.martin.com/en-us/product-details/vdo-sceptron-10</v>
          </cell>
          <cell r="Y2634">
            <v>917</v>
          </cell>
        </row>
        <row r="2635">
          <cell r="A2635">
            <v>91611791</v>
          </cell>
          <cell r="B2635" t="str">
            <v>Martin</v>
          </cell>
          <cell r="C2635" t="str">
            <v>LED Video</v>
          </cell>
          <cell r="D2635" t="str">
            <v>VDO Sceptron/Fatron Spigot Adapter 28mm</v>
          </cell>
          <cell r="E2635" t="str">
            <v>MAR--VDO</v>
          </cell>
          <cell r="H2635" t="str">
            <v>VDO Sceptron/Fatron Spigot Adapter 28mm</v>
          </cell>
          <cell r="I2635" t="str">
            <v>VDO Sceptron/Fatron Spigot Adapter 28mm</v>
          </cell>
          <cell r="J2635">
            <v>50</v>
          </cell>
          <cell r="K2635">
            <v>50</v>
          </cell>
          <cell r="L2635">
            <v>27.500000000000004</v>
          </cell>
          <cell r="V2635" t="str">
            <v>GB</v>
          </cell>
          <cell r="X2635" t="str">
            <v>http://www.martin.com/en-us/product-details/vdo-sceptron-10</v>
          </cell>
          <cell r="Y2635">
            <v>918</v>
          </cell>
        </row>
        <row r="2636">
          <cell r="A2636">
            <v>91611792</v>
          </cell>
          <cell r="B2636" t="str">
            <v>Martin</v>
          </cell>
          <cell r="C2636" t="str">
            <v>LED Video</v>
          </cell>
          <cell r="D2636" t="str">
            <v>Set of 2 VDO Sceptron/Fatron Floorstands</v>
          </cell>
          <cell r="E2636" t="str">
            <v>MAR--VDO</v>
          </cell>
          <cell r="H2636" t="str">
            <v>Set of 2 VDO Sceptron/Fatron Floorstands</v>
          </cell>
          <cell r="I2636" t="str">
            <v>Set of 2 VDO Sceptron/Fatron Floorstands</v>
          </cell>
          <cell r="J2636">
            <v>70</v>
          </cell>
          <cell r="K2636">
            <v>70</v>
          </cell>
          <cell r="L2636">
            <v>38.5</v>
          </cell>
          <cell r="V2636" t="str">
            <v>GB</v>
          </cell>
          <cell r="X2636" t="str">
            <v>http://www.martin.com/en-us/product-details/vdo-sceptron-10</v>
          </cell>
          <cell r="Y2636">
            <v>919</v>
          </cell>
        </row>
        <row r="2637">
          <cell r="A2637">
            <v>91611793</v>
          </cell>
          <cell r="B2637" t="str">
            <v>Martin</v>
          </cell>
          <cell r="C2637" t="str">
            <v>LED Video</v>
          </cell>
          <cell r="D2637" t="str">
            <v>VDO Sceptron Pivot Coupler</v>
          </cell>
          <cell r="E2637" t="str">
            <v>MAR--VDO</v>
          </cell>
          <cell r="H2637" t="str">
            <v>VDO Sceptron Pivot Coupler</v>
          </cell>
          <cell r="I2637" t="str">
            <v>VDO Sceptron Pivot Coupler</v>
          </cell>
          <cell r="J2637">
            <v>141</v>
          </cell>
          <cell r="K2637">
            <v>141</v>
          </cell>
          <cell r="L2637">
            <v>77.550000000000011</v>
          </cell>
          <cell r="V2637" t="str">
            <v>GB</v>
          </cell>
          <cell r="X2637" t="str">
            <v>http://www.martin.com/en-us/product-details/vdo-sceptron-10</v>
          </cell>
          <cell r="Y2637">
            <v>920</v>
          </cell>
        </row>
        <row r="2638">
          <cell r="A2638" t="str">
            <v>MAR-91616139</v>
          </cell>
          <cell r="B2638" t="str">
            <v>Martin</v>
          </cell>
          <cell r="C2638" t="str">
            <v>VDO Sceptron XB family</v>
          </cell>
          <cell r="D2638" t="str">
            <v>Set of 10 VDO Sceptron Cable Clips</v>
          </cell>
          <cell r="E2638" t="str">
            <v>MAR--VDO</v>
          </cell>
          <cell r="H2638" t="str">
            <v>Set of 10 VDO Sceptron Cable Clips</v>
          </cell>
          <cell r="I2638" t="str">
            <v>Set of 10 VDO Sceptron Cable Clips</v>
          </cell>
          <cell r="J2638">
            <v>47</v>
          </cell>
          <cell r="K2638">
            <v>47</v>
          </cell>
          <cell r="L2638">
            <v>25.85</v>
          </cell>
          <cell r="V2638" t="str">
            <v>ZZ</v>
          </cell>
          <cell r="X2638" t="str">
            <v>https://www.martin.com/en/products/vdo-sceptron-xb</v>
          </cell>
          <cell r="Y2638">
            <v>921</v>
          </cell>
        </row>
        <row r="2639">
          <cell r="A2639">
            <v>91610164</v>
          </cell>
          <cell r="B2639" t="str">
            <v>Martin</v>
          </cell>
          <cell r="C2639" t="str">
            <v>LED Video</v>
          </cell>
          <cell r="D2639" t="str">
            <v>VDO Fatron Curving Coupler</v>
          </cell>
          <cell r="E2639" t="str">
            <v>EXT-WASH</v>
          </cell>
          <cell r="H2639" t="str">
            <v>VDO Fatron Curving Coupler</v>
          </cell>
          <cell r="I2639" t="str">
            <v>VDO Fatron Curving Coupler</v>
          </cell>
          <cell r="J2639">
            <v>64</v>
          </cell>
          <cell r="K2639">
            <v>64</v>
          </cell>
          <cell r="L2639">
            <v>35.200000000000003</v>
          </cell>
          <cell r="V2639" t="str">
            <v>GB</v>
          </cell>
          <cell r="Y2639">
            <v>922</v>
          </cell>
        </row>
        <row r="2640">
          <cell r="A2640">
            <v>91611803</v>
          </cell>
          <cell r="B2640" t="str">
            <v>Martin</v>
          </cell>
          <cell r="C2640" t="str">
            <v>LED Video</v>
          </cell>
          <cell r="D2640" t="str">
            <v>VDO Dotron Flange Bracket</v>
          </cell>
          <cell r="E2640" t="str">
            <v>MAR--VDO</v>
          </cell>
          <cell r="H2640" t="str">
            <v>VDO Dotron Flange Bracket</v>
          </cell>
          <cell r="I2640" t="str">
            <v>VDO Dotron Flange Bracket</v>
          </cell>
          <cell r="J2640">
            <v>17</v>
          </cell>
          <cell r="K2640">
            <v>17</v>
          </cell>
          <cell r="L2640">
            <v>9.3500000000000014</v>
          </cell>
          <cell r="V2640" t="str">
            <v>CN</v>
          </cell>
          <cell r="W2640" t="str">
            <v>Non Compliant</v>
          </cell>
          <cell r="Y2640">
            <v>923</v>
          </cell>
        </row>
        <row r="2641">
          <cell r="A2641">
            <v>91611802</v>
          </cell>
          <cell r="B2641" t="str">
            <v>Martin</v>
          </cell>
          <cell r="C2641" t="str">
            <v>LED Video</v>
          </cell>
          <cell r="D2641" t="str">
            <v>VDO Dotron Half Coupler</v>
          </cell>
          <cell r="E2641" t="str">
            <v>MAR--ACC</v>
          </cell>
          <cell r="H2641" t="str">
            <v>VDO Dotron Half Coupler</v>
          </cell>
          <cell r="I2641" t="str">
            <v>VDO Dotron Half Coupler</v>
          </cell>
          <cell r="J2641">
            <v>44</v>
          </cell>
          <cell r="K2641">
            <v>44</v>
          </cell>
          <cell r="L2641">
            <v>24.200000000000003</v>
          </cell>
          <cell r="V2641" t="str">
            <v>GB</v>
          </cell>
          <cell r="Y2641">
            <v>924</v>
          </cell>
        </row>
        <row r="2642">
          <cell r="A2642">
            <v>91616071</v>
          </cell>
          <cell r="B2642" t="str">
            <v>Martin</v>
          </cell>
          <cell r="C2642" t="str">
            <v>LED Video</v>
          </cell>
          <cell r="D2642" t="str">
            <v>VDO Dotron to VDO Sceptron/Fatron Coupler</v>
          </cell>
          <cell r="E2642" t="str">
            <v>EXT-PROJ</v>
          </cell>
          <cell r="G2642" t="str">
            <v>EOL stage – limited availability may apply</v>
          </cell>
          <cell r="H2642" t="str">
            <v>VDO Dotron to VDO Sceptron/Fatron Coupler</v>
          </cell>
          <cell r="I2642" t="str">
            <v>VDO Dotron to VDO Sceptron/Fatron Coupler</v>
          </cell>
          <cell r="J2642">
            <v>48</v>
          </cell>
          <cell r="K2642">
            <v>48</v>
          </cell>
          <cell r="L2642">
            <v>26.400000000000002</v>
          </cell>
          <cell r="V2642" t="str">
            <v>GB</v>
          </cell>
          <cell r="Y2642">
            <v>925</v>
          </cell>
        </row>
        <row r="2643">
          <cell r="A2643">
            <v>91616072</v>
          </cell>
          <cell r="B2643" t="str">
            <v>Martin</v>
          </cell>
          <cell r="C2643" t="str">
            <v>LED Video</v>
          </cell>
          <cell r="D2643" t="str">
            <v>VDO Dotron to VDO Sceptron/Fatron Pivot Coupler</v>
          </cell>
          <cell r="E2643" t="str">
            <v>MAR--VDO</v>
          </cell>
          <cell r="G2643" t="str">
            <v>EOL stage – limited availability may apply</v>
          </cell>
          <cell r="H2643" t="str">
            <v>VDO Dotron to VDO Sceptron/Fatron Pivot Coupler</v>
          </cell>
          <cell r="I2643" t="str">
            <v>VDO Dotron to VDO Sceptron/Fatron Pivot Coupler</v>
          </cell>
          <cell r="J2643">
            <v>126</v>
          </cell>
          <cell r="K2643">
            <v>126</v>
          </cell>
          <cell r="L2643">
            <v>69.300000000000011</v>
          </cell>
          <cell r="V2643" t="str">
            <v>GB</v>
          </cell>
          <cell r="Y2643">
            <v>926</v>
          </cell>
        </row>
        <row r="2644">
          <cell r="A2644">
            <v>91616100</v>
          </cell>
          <cell r="B2644" t="str">
            <v>Martin</v>
          </cell>
          <cell r="D2644" t="str">
            <v>VDO Dotron MultiRig Bar 1000mm</v>
          </cell>
          <cell r="E2644" t="str">
            <v>MAR--ACC</v>
          </cell>
          <cell r="G2644" t="str">
            <v>EOL stage – limited availability may apply</v>
          </cell>
          <cell r="H2644" t="str">
            <v>VDO Dotron MultiRig Bar 1000mm</v>
          </cell>
          <cell r="I2644" t="str">
            <v>VDO Dotron MultiRig Bar 1000mm</v>
          </cell>
          <cell r="J2644">
            <v>137</v>
          </cell>
          <cell r="K2644">
            <v>137</v>
          </cell>
          <cell r="L2644">
            <v>75.350000000000009</v>
          </cell>
          <cell r="V2644" t="str">
            <v>CN</v>
          </cell>
          <cell r="Y2644">
            <v>927</v>
          </cell>
        </row>
        <row r="2645">
          <cell r="A2645" t="str">
            <v>DemoKits</v>
          </cell>
          <cell r="B2645" t="str">
            <v>Martin</v>
          </cell>
          <cell r="Y2645">
            <v>930</v>
          </cell>
        </row>
        <row r="2646">
          <cell r="A2646" t="str">
            <v>Exterior Range DemoKits</v>
          </cell>
          <cell r="B2646" t="str">
            <v>Martin</v>
          </cell>
          <cell r="Y2646">
            <v>932</v>
          </cell>
        </row>
        <row r="2647">
          <cell r="A2647" t="str">
            <v>MAR-91311247</v>
          </cell>
          <cell r="B2647" t="str">
            <v>Martin</v>
          </cell>
          <cell r="C2647" t="str">
            <v>DemoKits</v>
          </cell>
          <cell r="D2647" t="str">
            <v>Exterior Linear Pro Demokit</v>
          </cell>
          <cell r="E2647" t="str">
            <v>MAR--ELP</v>
          </cell>
          <cell r="H2647" t="str">
            <v>EXTERIOR LINEAR PRO DEMOKIT</v>
          </cell>
          <cell r="I2647" t="str">
            <v>EXTERIOR LINEAR PRO DEMOKIT</v>
          </cell>
          <cell r="J2647">
            <v>5778</v>
          </cell>
          <cell r="K2647">
            <v>5778</v>
          </cell>
          <cell r="L2647">
            <v>3177.9</v>
          </cell>
          <cell r="P2647">
            <v>688705008639</v>
          </cell>
          <cell r="V2647" t="str">
            <v>CN</v>
          </cell>
          <cell r="W2647" t="str">
            <v>Non Compliant</v>
          </cell>
          <cell r="Y2647">
            <v>934</v>
          </cell>
        </row>
        <row r="2648">
          <cell r="A2648" t="str">
            <v>MAR-91311249</v>
          </cell>
          <cell r="B2648" t="str">
            <v>Martin</v>
          </cell>
          <cell r="C2648" t="str">
            <v>DemoKits</v>
          </cell>
          <cell r="D2648" t="str">
            <v>Exterior Wash Pro EU DemoKit</v>
          </cell>
          <cell r="E2648" t="str">
            <v>MAR--ELP</v>
          </cell>
          <cell r="H2648" t="str">
            <v>Exterior Wash Pro EU DemoKit</v>
          </cell>
          <cell r="I2648" t="str">
            <v>Exterior Wash Pro EU DemoKit</v>
          </cell>
          <cell r="J2648">
            <v>0</v>
          </cell>
          <cell r="K2648">
            <v>0</v>
          </cell>
          <cell r="L2648">
            <v>0</v>
          </cell>
          <cell r="Y2648">
            <v>936</v>
          </cell>
        </row>
        <row r="2649">
          <cell r="A2649" t="str">
            <v>MAR-91311250</v>
          </cell>
          <cell r="B2649" t="str">
            <v>Martin</v>
          </cell>
          <cell r="C2649" t="str">
            <v>DemoKits</v>
          </cell>
          <cell r="D2649" t="str">
            <v>Exterior Wash Pro US DemoKit</v>
          </cell>
          <cell r="E2649" t="str">
            <v>MAR--ELP</v>
          </cell>
          <cell r="H2649" t="str">
            <v>Exterior Wash Pro US DemoKit</v>
          </cell>
          <cell r="I2649" t="str">
            <v>Exterior Wash Pro US DemoKit</v>
          </cell>
          <cell r="J2649">
            <v>5614</v>
          </cell>
          <cell r="K2649">
            <v>5614</v>
          </cell>
          <cell r="L2649">
            <v>3087.7000000000003</v>
          </cell>
          <cell r="Y2649">
            <v>937</v>
          </cell>
        </row>
        <row r="2650">
          <cell r="A2650" t="str">
            <v>MAR-91311248</v>
          </cell>
          <cell r="B2650" t="str">
            <v>Martin</v>
          </cell>
          <cell r="C2650" t="str">
            <v>Exterior Dot Pro</v>
          </cell>
          <cell r="D2650" t="str">
            <v>Exterior Dot Pro Family Demo kit</v>
          </cell>
          <cell r="E2650" t="str">
            <v>EXT-CREAT</v>
          </cell>
          <cell r="H2650" t="str">
            <v>Exterior Dot Pro Family Demo kit</v>
          </cell>
          <cell r="I2650" t="str">
            <v>Exterior Dot Pro Family Demo kit</v>
          </cell>
          <cell r="J2650">
            <v>10358</v>
          </cell>
          <cell r="K2650">
            <v>10358</v>
          </cell>
          <cell r="L2650">
            <v>5696.9000000000005</v>
          </cell>
          <cell r="P2650">
            <v>688705009131</v>
          </cell>
          <cell r="Q2650">
            <v>5706681009138</v>
          </cell>
          <cell r="V2650" t="str">
            <v>CN</v>
          </cell>
          <cell r="X2650">
            <v>0</v>
          </cell>
          <cell r="Y2650">
            <v>939</v>
          </cell>
        </row>
        <row r="2651">
          <cell r="A2651" t="str">
            <v>Exterior Projection Pro Family DemoKits</v>
          </cell>
          <cell r="B2651" t="str">
            <v>Martin</v>
          </cell>
          <cell r="Y2651">
            <v>940</v>
          </cell>
        </row>
        <row r="2652">
          <cell r="A2652" t="str">
            <v>MAR-91311253</v>
          </cell>
          <cell r="B2652" t="str">
            <v>Martin</v>
          </cell>
          <cell r="C2652" t="str">
            <v xml:space="preserve">Exterior Projection </v>
          </cell>
          <cell r="D2652" t="str">
            <v>Exterior Projection Pro Compact DemoKit</v>
          </cell>
          <cell r="E2652" t="str">
            <v>EXT-PROJ</v>
          </cell>
          <cell r="G2652" t="str">
            <v>NEW SKU</v>
          </cell>
          <cell r="H2652" t="str">
            <v>Exterior Projection Pro Compact DemoKit</v>
          </cell>
          <cell r="I2652" t="str">
            <v>Exterior Projection Pro Compact DemoKit</v>
          </cell>
          <cell r="J2652">
            <v>6470</v>
          </cell>
          <cell r="K2652">
            <v>6470</v>
          </cell>
          <cell r="L2652">
            <v>3558.5000000000005</v>
          </cell>
          <cell r="P2652">
            <v>688705010946</v>
          </cell>
          <cell r="Q2652">
            <v>5706681010943</v>
          </cell>
          <cell r="R2652">
            <v>50.706259999999993</v>
          </cell>
          <cell r="S2652">
            <v>25</v>
          </cell>
          <cell r="T2652">
            <v>18.897637795275593</v>
          </cell>
          <cell r="U2652">
            <v>14.566929133858268</v>
          </cell>
          <cell r="V2652" t="str">
            <v>CN</v>
          </cell>
          <cell r="Y2652">
            <v>941</v>
          </cell>
        </row>
        <row r="2653">
          <cell r="A2653" t="str">
            <v>VDO Range DemoKits</v>
          </cell>
          <cell r="B2653" t="str">
            <v>Martin</v>
          </cell>
          <cell r="Y2653">
            <v>943</v>
          </cell>
        </row>
        <row r="2654">
          <cell r="A2654" t="str">
            <v>MAR-91311252</v>
          </cell>
          <cell r="B2654" t="str">
            <v>Martin</v>
          </cell>
          <cell r="C2654" t="str">
            <v>VDO Sceptron XB family</v>
          </cell>
          <cell r="D2654" t="str">
            <v>VDO Sceptron XB DemoKit</v>
          </cell>
          <cell r="E2654" t="str">
            <v>MAR--VDO</v>
          </cell>
          <cell r="H2654" t="str">
            <v>VDO Sceptron XB DemoKit</v>
          </cell>
          <cell r="I2654" t="str">
            <v>VDO Sceptron XB DemoKit</v>
          </cell>
          <cell r="J2654">
            <v>9626</v>
          </cell>
          <cell r="K2654">
            <v>9626</v>
          </cell>
          <cell r="L2654">
            <v>5294.3</v>
          </cell>
          <cell r="V2654" t="str">
            <v>CN</v>
          </cell>
          <cell r="X2654" t="str">
            <v>https://www.martin.com/en/products/vdo-sceptron-xb</v>
          </cell>
          <cell r="Y2654">
            <v>945</v>
          </cell>
        </row>
        <row r="2655">
          <cell r="A2655" t="str">
            <v>Test Tools</v>
          </cell>
          <cell r="B2655" t="str">
            <v>Martin</v>
          </cell>
          <cell r="Y2655" t="e">
            <v>#N/A</v>
          </cell>
        </row>
        <row r="2656">
          <cell r="A2656" t="str">
            <v>Demo Kit</v>
          </cell>
          <cell r="B2656" t="str">
            <v>Martin</v>
          </cell>
          <cell r="Y2656" t="e">
            <v>#N/A</v>
          </cell>
        </row>
        <row r="2657">
          <cell r="A2657" t="str">
            <v>Power-DMX-Ethernet (PDE) (VDO Atomic Bold &amp; VDO Atomic Dot)</v>
          </cell>
          <cell r="B2657" t="str">
            <v>Martin</v>
          </cell>
          <cell r="Y2657" t="e">
            <v>#N/A</v>
          </cell>
        </row>
        <row r="2658">
          <cell r="A2658" t="str">
            <v>Power+Data XLR4</v>
          </cell>
          <cell r="B2658" t="str">
            <v>Martin</v>
          </cell>
          <cell r="Y2658" t="e">
            <v>#N/A</v>
          </cell>
        </row>
        <row r="2659">
          <cell r="A2659" t="str">
            <v>Power+Data LSZH Install (Low Smoke Zero Halogen)</v>
          </cell>
          <cell r="B2659" t="str">
            <v>Martin</v>
          </cell>
          <cell r="Y2659" t="e">
            <v>#N/A</v>
          </cell>
        </row>
        <row r="2660">
          <cell r="A2660" t="str">
            <v>Power+Data Adapters</v>
          </cell>
          <cell r="B2660" t="str">
            <v>Martin</v>
          </cell>
          <cell r="Y2660" t="e">
            <v>#N/A</v>
          </cell>
        </row>
        <row r="2661">
          <cell r="A2661" t="str">
            <v>DC-Ethernet (DCE) (Exterior Dot-HP Pro &amp; Exterior DC-Feeder)</v>
          </cell>
          <cell r="B2661" t="str">
            <v>Martin</v>
          </cell>
          <cell r="Y2661" t="e">
            <v>#N/A</v>
          </cell>
        </row>
        <row r="2662">
          <cell r="A2662" t="str">
            <v>Power+Data Connectors BBD</v>
          </cell>
          <cell r="B2662" t="str">
            <v>Martin</v>
          </cell>
          <cell r="C2662" t="str">
            <v>Cable</v>
          </cell>
          <cell r="Y2662" t="e">
            <v>#N/A</v>
          </cell>
        </row>
        <row r="2663">
          <cell r="A2663" t="str">
            <v>Pro Smoke High Density</v>
          </cell>
          <cell r="B2663" t="str">
            <v>Martin</v>
          </cell>
          <cell r="Y2663" t="e">
            <v>#N/A</v>
          </cell>
        </row>
        <row r="2664">
          <cell r="A2664" t="str">
            <v>Heavy Fog Fluid (C3 mix)</v>
          </cell>
          <cell r="B2664" t="str">
            <v>Martin</v>
          </cell>
          <cell r="Y2664" t="e">
            <v>#N/A</v>
          </cell>
        </row>
        <row r="2665">
          <cell r="A2665" t="str">
            <v>ELP CLD</v>
          </cell>
          <cell r="B2665" t="str">
            <v>Martin</v>
          </cell>
          <cell r="Y2665" t="e">
            <v>#N/A</v>
          </cell>
        </row>
        <row r="2666">
          <cell r="A2666" t="str">
            <v>ELP CLD IP</v>
          </cell>
          <cell r="B2666" t="str">
            <v>Martin</v>
          </cell>
          <cell r="Y2666" t="e">
            <v>#N/A</v>
          </cell>
        </row>
        <row r="2667">
          <cell r="A2667" t="str">
            <v>ELP WRM</v>
          </cell>
          <cell r="B2667" t="str">
            <v>Martin</v>
          </cell>
          <cell r="Y2667" t="e">
            <v>#N/A</v>
          </cell>
        </row>
        <row r="2668">
          <cell r="A2668" t="str">
            <v>ELP WRM IP</v>
          </cell>
          <cell r="B2668" t="str">
            <v>Martin</v>
          </cell>
          <cell r="Y2668" t="e">
            <v>#N/A</v>
          </cell>
        </row>
        <row r="2669">
          <cell r="A2669" t="str">
            <v>ELP Lenses</v>
          </cell>
          <cell r="B2669" t="str">
            <v>Martin</v>
          </cell>
          <cell r="Y2669" t="e">
            <v>#N/A</v>
          </cell>
        </row>
        <row r="2670">
          <cell r="A2670" t="str">
            <v>ERA 400 Performance WRM</v>
          </cell>
          <cell r="B2670" t="str">
            <v>Martin</v>
          </cell>
          <cell r="Y2670" t="e">
            <v>#N/A</v>
          </cell>
        </row>
        <row r="2671">
          <cell r="A2671" t="str">
            <v>Exterior Dots Family</v>
          </cell>
          <cell r="B2671" t="str">
            <v>Martin</v>
          </cell>
          <cell r="Y2671" t="e">
            <v>#N/A</v>
          </cell>
        </row>
        <row r="2672">
          <cell r="A2672" t="str">
            <v>Exterior Linear CTC Cove</v>
          </cell>
          <cell r="B2672" t="str">
            <v>Martin</v>
          </cell>
          <cell r="Y2672" t="e">
            <v>#N/A</v>
          </cell>
        </row>
        <row r="2673">
          <cell r="A2673" t="str">
            <v>Exterior PixLine 10</v>
          </cell>
          <cell r="B2673" t="str">
            <v>Martin</v>
          </cell>
          <cell r="Y2673" t="e">
            <v>#N/A</v>
          </cell>
        </row>
        <row r="2674">
          <cell r="A2674" t="str">
            <v>Exterior PixLine 20</v>
          </cell>
          <cell r="B2674" t="str">
            <v>Martin</v>
          </cell>
          <cell r="Y2674" t="e">
            <v>#N/A</v>
          </cell>
        </row>
        <row r="2675">
          <cell r="A2675" t="str">
            <v>Exterior PixLine 40</v>
          </cell>
          <cell r="B2675" t="str">
            <v>Martin</v>
          </cell>
          <cell r="Y2675" t="e">
            <v>#N/A</v>
          </cell>
        </row>
        <row r="2676">
          <cell r="A2676" t="str">
            <v>Exterior Wash 200</v>
          </cell>
          <cell r="B2676" t="str">
            <v>Martin</v>
          </cell>
          <cell r="Y2676" t="e">
            <v>#N/A</v>
          </cell>
        </row>
        <row r="2677">
          <cell r="A2677" t="str">
            <v>Exterior Wash 210</v>
          </cell>
          <cell r="B2677" t="str">
            <v>Martin</v>
          </cell>
          <cell r="Y2677" t="e">
            <v>#N/A</v>
          </cell>
        </row>
        <row r="2678">
          <cell r="A2678" t="str">
            <v>Exterior Wash 320</v>
          </cell>
          <cell r="B2678" t="str">
            <v>Martin</v>
          </cell>
          <cell r="Y2678" t="e">
            <v>#N/A</v>
          </cell>
        </row>
        <row r="2679">
          <cell r="A2679" t="str">
            <v>MAC Axiom Family</v>
          </cell>
          <cell r="B2679" t="str">
            <v>Martin</v>
          </cell>
          <cell r="Y2679" t="e">
            <v>#N/A</v>
          </cell>
        </row>
        <row r="2680">
          <cell r="A2680" t="str">
            <v>MAC Axiom Hybrid</v>
          </cell>
          <cell r="B2680" t="str">
            <v>Martin</v>
          </cell>
          <cell r="Y2680" t="e">
            <v>#N/A</v>
          </cell>
        </row>
        <row r="2681">
          <cell r="A2681" t="str">
            <v>MAC Axiom Accessories</v>
          </cell>
          <cell r="B2681" t="str">
            <v>Martin</v>
          </cell>
          <cell r="Y2681" t="e">
            <v>#N/A</v>
          </cell>
        </row>
        <row r="2682">
          <cell r="A2682" t="str">
            <v>MAC Viper Family</v>
          </cell>
          <cell r="B2682" t="str">
            <v>Martin</v>
          </cell>
          <cell r="Y2682" t="e">
            <v>#N/A</v>
          </cell>
        </row>
        <row r="2683">
          <cell r="A2683" t="str">
            <v>MAC Viper XIP</v>
          </cell>
          <cell r="B2683" t="str">
            <v>Martin</v>
          </cell>
          <cell r="C2683" t="str">
            <v>MAC</v>
          </cell>
          <cell r="Y2683" t="e">
            <v>#N/A</v>
          </cell>
        </row>
        <row r="2684">
          <cell r="A2684" t="str">
            <v>MAC Viper Wash</v>
          </cell>
          <cell r="B2684" t="str">
            <v>Martin</v>
          </cell>
          <cell r="C2684" t="str">
            <v/>
          </cell>
          <cell r="Y2684" t="e">
            <v>#N/A</v>
          </cell>
        </row>
        <row r="2685">
          <cell r="A2685" t="str">
            <v>MAC Viper AirFX</v>
          </cell>
          <cell r="B2685" t="str">
            <v>Martin</v>
          </cell>
          <cell r="C2685" t="str">
            <v/>
          </cell>
          <cell r="Y2685" t="e">
            <v>#N/A</v>
          </cell>
        </row>
        <row r="2686">
          <cell r="A2686" t="str">
            <v>MAC Viper Accessory</v>
          </cell>
          <cell r="B2686" t="str">
            <v>Martin</v>
          </cell>
          <cell r="Y2686" t="e">
            <v>#N/A</v>
          </cell>
        </row>
        <row r="2687">
          <cell r="A2687" t="str">
            <v>P3-050 System Controller</v>
          </cell>
          <cell r="B2687" t="str">
            <v>Martin</v>
          </cell>
          <cell r="Y2687" t="e">
            <v>#N/A</v>
          </cell>
        </row>
        <row r="2688">
          <cell r="A2688" t="str">
            <v>P3-150 System Controller</v>
          </cell>
          <cell r="B2688" t="str">
            <v>Martin</v>
          </cell>
          <cell r="Y2688" t="e">
            <v>#N/A</v>
          </cell>
        </row>
        <row r="2689">
          <cell r="A2689" t="str">
            <v>THRILL Range</v>
          </cell>
          <cell r="B2689" t="str">
            <v>Martin</v>
          </cell>
          <cell r="Y2689" t="e">
            <v>#N/A</v>
          </cell>
        </row>
        <row r="2690">
          <cell r="A2690" t="str">
            <v>THRILL Multi-FX LED</v>
          </cell>
          <cell r="B2690" t="str">
            <v>Martin</v>
          </cell>
          <cell r="Y2690" t="e">
            <v>#N/A</v>
          </cell>
        </row>
        <row r="2691">
          <cell r="A2691" t="str">
            <v>VC-Grid 30</v>
          </cell>
          <cell r="B2691" t="str">
            <v>Martin</v>
          </cell>
          <cell r="Y2691" t="e">
            <v>#N/A</v>
          </cell>
        </row>
        <row r="2692">
          <cell r="A2692" t="str">
            <v>VC-Strip 15</v>
          </cell>
          <cell r="B2692" t="str">
            <v>Martin</v>
          </cell>
          <cell r="Y2692" t="e">
            <v>#N/A</v>
          </cell>
        </row>
        <row r="2693">
          <cell r="A2693" t="str">
            <v>Flightcase</v>
          </cell>
          <cell r="B2693" t="str">
            <v>Martin</v>
          </cell>
          <cell r="Y2693" t="e">
            <v>#N/A</v>
          </cell>
        </row>
        <row r="2694">
          <cell r="A2694" t="str">
            <v>VDO Sceptron Diffusers &amp; Lenses</v>
          </cell>
          <cell r="B2694" t="str">
            <v>Martin</v>
          </cell>
          <cell r="Y2694" t="e">
            <v>#N/A</v>
          </cell>
        </row>
        <row r="2695">
          <cell r="A2695" t="str">
            <v>VDO Sceptron Flightcases</v>
          </cell>
          <cell r="B2695" t="str">
            <v>Martin</v>
          </cell>
          <cell r="Y2695" t="e">
            <v>#N/A</v>
          </cell>
        </row>
        <row r="2696">
          <cell r="A2696" t="str">
            <v>VDO Atomic Dot Family DemoKit</v>
          </cell>
          <cell r="B2696" t="str">
            <v>Martin</v>
          </cell>
          <cell r="Y2696" t="e">
            <v>#N/A</v>
          </cell>
        </row>
        <row r="2697">
          <cell r="A2697" t="str">
            <v>VDO Fatron Family DemoKit</v>
          </cell>
          <cell r="B2697" t="str">
            <v>Martin</v>
          </cell>
          <cell r="Y2697" t="e">
            <v>#N/A</v>
          </cell>
        </row>
        <row r="2698">
          <cell r="A2698" t="str">
            <v>VDO Dotron Family DemoKit</v>
          </cell>
          <cell r="B2698" t="str">
            <v>Martin</v>
          </cell>
          <cell r="Y2698" t="e">
            <v>#N/A</v>
          </cell>
        </row>
        <row r="2699">
          <cell r="A2699" t="str">
            <v>VC Range DemoKits</v>
          </cell>
          <cell r="B2699" t="str">
            <v>Martin</v>
          </cell>
          <cell r="Y2699" t="e">
            <v>#N/A</v>
          </cell>
        </row>
        <row r="2700">
          <cell r="A2700" t="str">
            <v>VC-Grid/Strip Family DemoKit</v>
          </cell>
          <cell r="B2700" t="str">
            <v>Martin</v>
          </cell>
          <cell r="Y2700" t="e">
            <v>#N/A</v>
          </cell>
        </row>
        <row r="2701">
          <cell r="A2701" t="str">
            <v>VC-Dot Family DemoKit</v>
          </cell>
          <cell r="B2701" t="str">
            <v>Martin</v>
          </cell>
          <cell r="Y2701" t="e">
            <v>#N/A</v>
          </cell>
        </row>
        <row r="2702">
          <cell r="A2702" t="str">
            <v>Exterior PixLine Family DemoKit</v>
          </cell>
          <cell r="B2702" t="str">
            <v>Martin</v>
          </cell>
          <cell r="Y2702" t="e">
            <v>#N/A</v>
          </cell>
        </row>
        <row r="2703">
          <cell r="A2703" t="str">
            <v>Exterior Dot-HP Family DemoKit</v>
          </cell>
          <cell r="B2703" t="str">
            <v>Martin</v>
          </cell>
          <cell r="Y2703" t="e">
            <v>#N/A</v>
          </cell>
        </row>
        <row r="2704">
          <cell r="A2704" t="str">
            <v>Exterior Linear Family DemoKits</v>
          </cell>
          <cell r="B2704" t="str">
            <v>Martin</v>
          </cell>
          <cell r="Y2704" t="e">
            <v>#N/A</v>
          </cell>
        </row>
        <row r="2705">
          <cell r="A2705" t="str">
            <v>Exterior Wash Family DemoKits</v>
          </cell>
          <cell r="B2705" t="str">
            <v>Martin</v>
          </cell>
          <cell r="Y2705" t="e">
            <v>#N/A</v>
          </cell>
        </row>
        <row r="2706">
          <cell r="A2706" t="str">
            <v>Exterior Projection Family DemoKits</v>
          </cell>
          <cell r="B2706" t="str">
            <v>Martin</v>
          </cell>
          <cell r="Y2706" t="e">
            <v>#N/A</v>
          </cell>
        </row>
        <row r="2707">
          <cell r="A2707" t="str">
            <v>MAR-90560270</v>
          </cell>
          <cell r="B2707" t="str">
            <v>Martin</v>
          </cell>
          <cell r="C2707" t="str">
            <v>Exterior Projection</v>
          </cell>
          <cell r="D2707" t="str">
            <v>Gobo ring D19 EP Compact - set of 10</v>
          </cell>
          <cell r="E2707" t="str">
            <v>EXT-PROJ</v>
          </cell>
          <cell r="G2707" t="str">
            <v>NEW SKU</v>
          </cell>
          <cell r="H2707" t="str">
            <v>Gobo ring D19 EP Compact - set of 10</v>
          </cell>
          <cell r="I2707" t="str">
            <v>Gobo ring D19 EP Compact - set of 10</v>
          </cell>
          <cell r="J2707">
            <v>35</v>
          </cell>
          <cell r="K2707">
            <v>35</v>
          </cell>
          <cell r="L2707">
            <v>19.25</v>
          </cell>
          <cell r="P2707">
            <v>688705011752</v>
          </cell>
          <cell r="Q2707">
            <v>5706681011759</v>
          </cell>
          <cell r="R2707">
            <v>0.22</v>
          </cell>
          <cell r="S2707">
            <v>3.66</v>
          </cell>
          <cell r="T2707">
            <v>3.35</v>
          </cell>
          <cell r="U2707">
            <v>0.79</v>
          </cell>
          <cell r="V2707" t="str">
            <v>CN</v>
          </cell>
          <cell r="Y2707" t="e">
            <v>#N/A</v>
          </cell>
        </row>
        <row r="2708">
          <cell r="A2708" t="str">
            <v>MAR-91616136</v>
          </cell>
          <cell r="B2708" t="str">
            <v>Martin</v>
          </cell>
          <cell r="C2708" t="str">
            <v>ERA 700</v>
          </cell>
          <cell r="D2708" t="str">
            <v>ERA M12 INSTALLATION KIT</v>
          </cell>
          <cell r="E2708" t="str">
            <v>MAR-ERA</v>
          </cell>
          <cell r="G2708" t="str">
            <v>NEW SKU</v>
          </cell>
          <cell r="H2708" t="str">
            <v>ERA M12 INSTALLATION KIT</v>
          </cell>
          <cell r="I2708" t="str">
            <v>ERA M12 INSTALLATION KIT</v>
          </cell>
          <cell r="J2708">
            <v>37</v>
          </cell>
          <cell r="K2708">
            <v>37</v>
          </cell>
          <cell r="L2708">
            <v>20.350000000000001</v>
          </cell>
          <cell r="P2708">
            <v>688705011202</v>
          </cell>
          <cell r="Q2708">
            <v>5706681011209</v>
          </cell>
          <cell r="X2708" t="str">
            <v xml:space="preserve">https://www.martin.com/en/products/era-700-performance-ip </v>
          </cell>
          <cell r="Y2708" t="e">
            <v>#N/A</v>
          </cell>
        </row>
        <row r="2709">
          <cell r="A2709" t="str">
            <v>MAR-90560271</v>
          </cell>
          <cell r="B2709" t="str">
            <v>Martin</v>
          </cell>
          <cell r="C2709" t="str">
            <v>Exterior Projection</v>
          </cell>
          <cell r="D2709" t="str">
            <v>Animation wheel w open hole - set of 5</v>
          </cell>
          <cell r="E2709" t="str">
            <v>EXT-PROJ</v>
          </cell>
          <cell r="G2709" t="str">
            <v>NEW SKU</v>
          </cell>
          <cell r="H2709" t="str">
            <v>Animation wheel w open hole - set of 5</v>
          </cell>
          <cell r="I2709" t="str">
            <v>Animation wheel w open hole - set of 5</v>
          </cell>
          <cell r="J2709">
            <v>85</v>
          </cell>
          <cell r="K2709">
            <v>85</v>
          </cell>
          <cell r="L2709">
            <v>46.750000000000007</v>
          </cell>
          <cell r="P2709">
            <v>688705011783</v>
          </cell>
          <cell r="Q2709">
            <v>5706681011780</v>
          </cell>
          <cell r="R2709">
            <v>0.44</v>
          </cell>
          <cell r="S2709">
            <v>5.55</v>
          </cell>
          <cell r="T2709">
            <v>5</v>
          </cell>
          <cell r="U2709">
            <v>1.02</v>
          </cell>
          <cell r="V2709" t="str">
            <v>CN</v>
          </cell>
          <cell r="Y2709" t="e">
            <v>#N/A</v>
          </cell>
        </row>
        <row r="2710">
          <cell r="A2710" t="str">
            <v xml:space="preserve">MAR-90250310HU </v>
          </cell>
          <cell r="B2710" t="str">
            <v>Martin</v>
          </cell>
          <cell r="C2710" t="str">
            <v>MAC</v>
          </cell>
          <cell r="D2710" t="str">
            <v>MAC Viper XIP white in Cardboard</v>
          </cell>
          <cell r="E2710" t="str">
            <v>MAR-MAC</v>
          </cell>
          <cell r="H2710" t="str">
            <v>MAC Viper XIP white in Cardboard</v>
          </cell>
          <cell r="I2710" t="str">
            <v>MAC Viper XIP white in Cardboard</v>
          </cell>
          <cell r="J2710">
            <v>17407</v>
          </cell>
          <cell r="K2710">
            <v>17407</v>
          </cell>
          <cell r="L2710">
            <v>9573.85</v>
          </cell>
          <cell r="P2710">
            <v>688705010588</v>
          </cell>
          <cell r="Q2710">
            <v>5706681010585</v>
          </cell>
          <cell r="R2710">
            <v>93.3</v>
          </cell>
          <cell r="S2710">
            <v>23.1</v>
          </cell>
          <cell r="T2710">
            <v>15.1</v>
          </cell>
          <cell r="U2710">
            <v>34.799999999999997</v>
          </cell>
          <cell r="V2710" t="str">
            <v>HU</v>
          </cell>
          <cell r="Y2710" t="e">
            <v>#N/A</v>
          </cell>
        </row>
        <row r="2711">
          <cell r="A2711" t="str">
            <v>SCR-5085980US-01</v>
          </cell>
          <cell r="B2711" t="str">
            <v>Soundcraft</v>
          </cell>
          <cell r="C2711" t="str">
            <v>Notepad Series</v>
          </cell>
          <cell r="D2711" t="str">
            <v>5085980US</v>
          </cell>
          <cell r="E2711" t="str">
            <v>SC-SML CO</v>
          </cell>
          <cell r="H2711" t="str">
            <v>Notepad-5</v>
          </cell>
          <cell r="I2711" t="str">
            <v>Notepad-5</v>
          </cell>
          <cell r="J2711">
            <v>150</v>
          </cell>
          <cell r="K2711">
            <v>150</v>
          </cell>
          <cell r="L2711">
            <v>113.98</v>
          </cell>
          <cell r="P2711">
            <v>688705006642</v>
          </cell>
          <cell r="R2711">
            <v>25</v>
          </cell>
          <cell r="S2711">
            <v>19</v>
          </cell>
          <cell r="T2711">
            <v>18</v>
          </cell>
          <cell r="U2711">
            <v>19</v>
          </cell>
          <cell r="V2711" t="str">
            <v>MY</v>
          </cell>
          <cell r="W2711" t="str">
            <v>Non Compliant</v>
          </cell>
          <cell r="Y2711">
            <v>2695</v>
          </cell>
        </row>
        <row r="2712">
          <cell r="A2712" t="str">
            <v>SCR-5085984US-01</v>
          </cell>
          <cell r="B2712" t="str">
            <v>Soundcraft</v>
          </cell>
          <cell r="C2712" t="str">
            <v>Notepad Series</v>
          </cell>
          <cell r="D2712" t="str">
            <v>5085984US</v>
          </cell>
          <cell r="E2712" t="str">
            <v>SC-SML CO</v>
          </cell>
          <cell r="H2712" t="str">
            <v>Notepad-8FX</v>
          </cell>
          <cell r="I2712" t="str">
            <v>Notepad-8FX</v>
          </cell>
          <cell r="J2712">
            <v>225</v>
          </cell>
          <cell r="K2712">
            <v>225</v>
          </cell>
          <cell r="L2712">
            <v>144.46</v>
          </cell>
          <cell r="P2712">
            <v>688705006659</v>
          </cell>
          <cell r="R2712">
            <v>3</v>
          </cell>
          <cell r="S2712">
            <v>11</v>
          </cell>
          <cell r="T2712">
            <v>10</v>
          </cell>
          <cell r="U2712">
            <v>11</v>
          </cell>
          <cell r="V2712" t="str">
            <v>MY</v>
          </cell>
          <cell r="W2712" t="str">
            <v>Non Compliant</v>
          </cell>
          <cell r="Y2712">
            <v>2696</v>
          </cell>
        </row>
        <row r="2713">
          <cell r="A2713" t="str">
            <v>SCR-5085985US-01</v>
          </cell>
          <cell r="B2713" t="str">
            <v>Soundcraft</v>
          </cell>
          <cell r="C2713" t="str">
            <v>Notepad Series</v>
          </cell>
          <cell r="D2713" t="str">
            <v>5085985US</v>
          </cell>
          <cell r="H2713" t="str">
            <v>Notepad-12FX</v>
          </cell>
          <cell r="I2713" t="str">
            <v>Notepad-12FX</v>
          </cell>
          <cell r="J2713">
            <v>260</v>
          </cell>
          <cell r="K2713">
            <v>260</v>
          </cell>
          <cell r="L2713">
            <v>178.82</v>
          </cell>
          <cell r="P2713">
            <v>688705006666</v>
          </cell>
          <cell r="R2713">
            <v>5</v>
          </cell>
          <cell r="S2713">
            <v>12</v>
          </cell>
          <cell r="T2713">
            <v>13</v>
          </cell>
          <cell r="U2713">
            <v>12</v>
          </cell>
          <cell r="V2713" t="str">
            <v>MY</v>
          </cell>
          <cell r="W2713" t="str">
            <v>Compliant</v>
          </cell>
          <cell r="Y2713">
            <v>2697</v>
          </cell>
        </row>
        <row r="2714">
          <cell r="A2714" t="str">
            <v>SCR-RW5734US</v>
          </cell>
          <cell r="B2714" t="str">
            <v>Soundcraft</v>
          </cell>
          <cell r="C2714" t="str">
            <v>EPM Series</v>
          </cell>
          <cell r="D2714" t="str">
            <v>RW5734US</v>
          </cell>
          <cell r="E2714" t="str">
            <v>SC-SML CO</v>
          </cell>
          <cell r="H2714" t="str">
            <v>EPM6CH CONSOLE US (363569-001)</v>
          </cell>
          <cell r="I2714" t="str">
            <v xml:space="preserve">EPM6                  </v>
          </cell>
          <cell r="J2714">
            <v>460</v>
          </cell>
          <cell r="K2714">
            <v>370</v>
          </cell>
          <cell r="L2714">
            <v>277.85000000000002</v>
          </cell>
          <cell r="P2714">
            <v>688705007946</v>
          </cell>
          <cell r="R2714" t="str">
            <v>11.2</v>
          </cell>
          <cell r="S2714" t="str">
            <v>18.5</v>
          </cell>
          <cell r="T2714">
            <v>15</v>
          </cell>
          <cell r="U2714">
            <v>8</v>
          </cell>
          <cell r="V2714" t="str">
            <v>CN</v>
          </cell>
          <cell r="W2714" t="str">
            <v>Compliant</v>
          </cell>
          <cell r="X2714" t="str">
            <v>http://www.soundcraft.com/products/epm</v>
          </cell>
          <cell r="Y2714">
            <v>2698</v>
          </cell>
        </row>
        <row r="2715">
          <cell r="A2715" t="str">
            <v>SCR-RW5735US</v>
          </cell>
          <cell r="B2715" t="str">
            <v>Soundcraft</v>
          </cell>
          <cell r="C2715" t="str">
            <v>EPM Series</v>
          </cell>
          <cell r="D2715" t="str">
            <v>RW5735US</v>
          </cell>
          <cell r="H2715" t="str">
            <v xml:space="preserve">EPM8                 </v>
          </cell>
          <cell r="I2715" t="str">
            <v xml:space="preserve">EPM8                 </v>
          </cell>
          <cell r="J2715">
            <v>505</v>
          </cell>
          <cell r="K2715">
            <v>415</v>
          </cell>
          <cell r="L2715">
            <v>316.77</v>
          </cell>
          <cell r="P2715">
            <v>688705007953</v>
          </cell>
          <cell r="R2715" t="str">
            <v>15.9</v>
          </cell>
          <cell r="S2715" t="str">
            <v>18.5</v>
          </cell>
          <cell r="T2715">
            <v>18</v>
          </cell>
          <cell r="U2715">
            <v>8</v>
          </cell>
          <cell r="V2715" t="str">
            <v>CN</v>
          </cell>
          <cell r="W2715" t="str">
            <v>Compliant</v>
          </cell>
          <cell r="X2715" t="str">
            <v>http://www.soundcraft.com/products/epm</v>
          </cell>
          <cell r="Y2715">
            <v>2699</v>
          </cell>
        </row>
        <row r="2716">
          <cell r="A2716" t="str">
            <v>SCR-RW5736US</v>
          </cell>
          <cell r="B2716" t="str">
            <v>Soundcraft</v>
          </cell>
          <cell r="C2716" t="str">
            <v>EPM Series</v>
          </cell>
          <cell r="D2716" t="str">
            <v>RW5736US</v>
          </cell>
          <cell r="H2716" t="str">
            <v xml:space="preserve">EPM12              </v>
          </cell>
          <cell r="I2716" t="str">
            <v xml:space="preserve">EPM12              </v>
          </cell>
          <cell r="J2716">
            <v>600</v>
          </cell>
          <cell r="K2716">
            <v>545</v>
          </cell>
          <cell r="L2716">
            <v>408.17</v>
          </cell>
          <cell r="P2716">
            <v>688705007892</v>
          </cell>
          <cell r="R2716" t="str">
            <v>21.1</v>
          </cell>
          <cell r="S2716" t="str">
            <v>18.5</v>
          </cell>
          <cell r="T2716">
            <v>8</v>
          </cell>
          <cell r="U2716">
            <v>18</v>
          </cell>
          <cell r="V2716" t="str">
            <v>CN</v>
          </cell>
          <cell r="W2716" t="str">
            <v>Compliant</v>
          </cell>
          <cell r="X2716" t="str">
            <v>http://www.soundcraft.com/products/epm</v>
          </cell>
          <cell r="Y2716">
            <v>2700</v>
          </cell>
        </row>
        <row r="2717">
          <cell r="A2717" t="str">
            <v>SCR-E535000000US</v>
          </cell>
          <cell r="B2717" t="str">
            <v>Soundcraft</v>
          </cell>
          <cell r="C2717" t="str">
            <v>EFX Series</v>
          </cell>
          <cell r="D2717" t="str">
            <v>SCR-E535000000US</v>
          </cell>
          <cell r="H2717" t="str">
            <v>EFX8</v>
          </cell>
          <cell r="I2717" t="str">
            <v>EFX8</v>
          </cell>
          <cell r="J2717">
            <v>0</v>
          </cell>
          <cell r="K2717">
            <v>0</v>
          </cell>
          <cell r="L2717">
            <v>451.27</v>
          </cell>
          <cell r="P2717">
            <v>688705007861</v>
          </cell>
          <cell r="R2717">
            <v>15.9</v>
          </cell>
          <cell r="S2717">
            <v>18.5</v>
          </cell>
          <cell r="T2717">
            <v>17.5</v>
          </cell>
          <cell r="U2717">
            <v>17.5</v>
          </cell>
          <cell r="V2717" t="str">
            <v>CN</v>
          </cell>
          <cell r="W2717" t="str">
            <v>Non Compliant</v>
          </cell>
          <cell r="X2717" t="str">
            <v>http://www.soundcraft.com/products/efx</v>
          </cell>
          <cell r="Y2717">
            <v>2701</v>
          </cell>
        </row>
        <row r="2718">
          <cell r="A2718" t="str">
            <v>RW5744</v>
          </cell>
          <cell r="B2718" t="str">
            <v>Soundcraft</v>
          </cell>
          <cell r="C2718" t="str">
            <v>EPM Series Accessories</v>
          </cell>
          <cell r="D2718" t="str">
            <v>RW5744</v>
          </cell>
          <cell r="E2718" t="str">
            <v>SC-SML CO</v>
          </cell>
          <cell r="H2718" t="str">
            <v>EPM</v>
          </cell>
          <cell r="I2718" t="str">
            <v>Rackmount Kit E 6</v>
          </cell>
          <cell r="J2718">
            <v>85</v>
          </cell>
          <cell r="K2718">
            <v>72</v>
          </cell>
          <cell r="L2718">
            <v>35.380000000000003</v>
          </cell>
          <cell r="P2718">
            <v>688705000466</v>
          </cell>
          <cell r="R2718">
            <v>4</v>
          </cell>
          <cell r="S2718">
            <v>10</v>
          </cell>
          <cell r="T2718">
            <v>10</v>
          </cell>
          <cell r="U2718">
            <v>2</v>
          </cell>
          <cell r="V2718" t="str">
            <v>CN</v>
          </cell>
          <cell r="W2718" t="str">
            <v>Non Compliant</v>
          </cell>
          <cell r="X2718" t="str">
            <v>for EPM6</v>
          </cell>
          <cell r="Y2718">
            <v>2702</v>
          </cell>
        </row>
        <row r="2719">
          <cell r="A2719" t="str">
            <v>RW5745</v>
          </cell>
          <cell r="B2719" t="str">
            <v>Soundcraft</v>
          </cell>
          <cell r="C2719" t="str">
            <v>EPM Series Accessories</v>
          </cell>
          <cell r="D2719" t="str">
            <v>RW5745</v>
          </cell>
          <cell r="E2719" t="str">
            <v>SC-OTHER</v>
          </cell>
          <cell r="H2719" t="str">
            <v>EPM</v>
          </cell>
          <cell r="I2719" t="str">
            <v>Rackmount Kit E 8</v>
          </cell>
          <cell r="P2719">
            <v>688705000473</v>
          </cell>
          <cell r="R2719">
            <v>3</v>
          </cell>
          <cell r="S2719">
            <v>10</v>
          </cell>
          <cell r="T2719">
            <v>16</v>
          </cell>
          <cell r="U2719">
            <v>16</v>
          </cell>
          <cell r="V2719" t="str">
            <v>CN</v>
          </cell>
          <cell r="W2719" t="str">
            <v>Non Compliant</v>
          </cell>
          <cell r="X2719" t="str">
            <v>for EPM/EFX8</v>
          </cell>
          <cell r="Y2719">
            <v>2703</v>
          </cell>
        </row>
        <row r="2720">
          <cell r="A2720" t="str">
            <v>SCR-E535100000US</v>
          </cell>
          <cell r="B2720" t="str">
            <v>Soundcraft</v>
          </cell>
          <cell r="C2720" t="str">
            <v>EFX Series</v>
          </cell>
          <cell r="D2720" t="str">
            <v>E535.100000US</v>
          </cell>
          <cell r="E2720" t="str">
            <v>SC-SML CO</v>
          </cell>
          <cell r="H2720" t="str">
            <v>EFX12</v>
          </cell>
          <cell r="I2720" t="str">
            <v>EFX12</v>
          </cell>
          <cell r="J2720">
            <v>975</v>
          </cell>
          <cell r="K2720">
            <v>810</v>
          </cell>
          <cell r="L2720">
            <v>606.05999999999995</v>
          </cell>
          <cell r="P2720">
            <v>688705007830</v>
          </cell>
          <cell r="R2720">
            <v>21.1</v>
          </cell>
          <cell r="S2720">
            <v>18.5</v>
          </cell>
          <cell r="T2720">
            <v>21</v>
          </cell>
          <cell r="U2720">
            <v>8</v>
          </cell>
          <cell r="V2720" t="str">
            <v>CN</v>
          </cell>
          <cell r="W2720" t="str">
            <v>Non Compliant</v>
          </cell>
          <cell r="X2720" t="str">
            <v>http://www.soundcraft.com/products/efx</v>
          </cell>
          <cell r="Y2720">
            <v>2704</v>
          </cell>
        </row>
        <row r="2721">
          <cell r="A2721" t="str">
            <v>RW5746</v>
          </cell>
          <cell r="B2721" t="str">
            <v>Soundcraft</v>
          </cell>
          <cell r="C2721" t="str">
            <v>EPM Series Accessories</v>
          </cell>
          <cell r="D2721" t="str">
            <v>RW5746</v>
          </cell>
          <cell r="E2721" t="str">
            <v>SC-OTHER</v>
          </cell>
          <cell r="H2721" t="str">
            <v>EPM</v>
          </cell>
          <cell r="I2721" t="str">
            <v>Rackmount Kit E 12</v>
          </cell>
          <cell r="J2721">
            <v>55</v>
          </cell>
          <cell r="K2721">
            <v>43</v>
          </cell>
          <cell r="L2721">
            <v>24.16</v>
          </cell>
          <cell r="P2721">
            <v>688705000541</v>
          </cell>
          <cell r="R2721">
            <v>2</v>
          </cell>
          <cell r="S2721">
            <v>10</v>
          </cell>
          <cell r="T2721">
            <v>16</v>
          </cell>
          <cell r="U2721">
            <v>16</v>
          </cell>
          <cell r="V2721" t="str">
            <v>CN</v>
          </cell>
          <cell r="W2721" t="str">
            <v>Non Compliant</v>
          </cell>
          <cell r="X2721" t="str">
            <v>for EPM/EFX12</v>
          </cell>
          <cell r="Y2721">
            <v>2705</v>
          </cell>
        </row>
        <row r="2722">
          <cell r="A2722" t="str">
            <v>RW5757US</v>
          </cell>
          <cell r="B2722" t="str">
            <v>Soundcraft</v>
          </cell>
          <cell r="C2722" t="str">
            <v>FX16ii Console</v>
          </cell>
          <cell r="D2722" t="str">
            <v>RW5757US</v>
          </cell>
          <cell r="E2722" t="str">
            <v>SC-SML CO</v>
          </cell>
          <cell r="H2722" t="str">
            <v>FX16ii</v>
          </cell>
          <cell r="I2722" t="str">
            <v>FX16ii</v>
          </cell>
          <cell r="J2722">
            <v>1285</v>
          </cell>
          <cell r="K2722">
            <v>1245</v>
          </cell>
          <cell r="L2722">
            <v>906.09</v>
          </cell>
          <cell r="R2722">
            <v>24.3</v>
          </cell>
          <cell r="S2722">
            <v>24.8</v>
          </cell>
          <cell r="T2722">
            <v>23</v>
          </cell>
          <cell r="U2722">
            <v>11</v>
          </cell>
          <cell r="V2722" t="str">
            <v>CN</v>
          </cell>
          <cell r="W2722" t="str">
            <v>Non Compliant</v>
          </cell>
          <cell r="X2722" t="str">
            <v>http://www.soundcraft.com/products/FX16ii?locale=en</v>
          </cell>
          <cell r="Y2722">
            <v>2706</v>
          </cell>
        </row>
        <row r="2723">
          <cell r="A2723">
            <v>5065069</v>
          </cell>
          <cell r="B2723" t="str">
            <v>Soundcraft</v>
          </cell>
          <cell r="C2723" t="str">
            <v>Signature Series Accessories</v>
          </cell>
          <cell r="D2723">
            <v>5065069</v>
          </cell>
          <cell r="E2723">
            <v>20110000</v>
          </cell>
          <cell r="H2723" t="str">
            <v>Signature 10 Rackmount Kit</v>
          </cell>
          <cell r="I2723" t="str">
            <v>Signature 10 Rackmount Kit</v>
          </cell>
          <cell r="J2723">
            <v>50</v>
          </cell>
          <cell r="K2723">
            <v>40</v>
          </cell>
          <cell r="L2723">
            <v>31.3</v>
          </cell>
          <cell r="V2723" t="str">
            <v>CN</v>
          </cell>
          <cell r="Y2723">
            <v>2707</v>
          </cell>
        </row>
        <row r="2724">
          <cell r="A2724">
            <v>5065070</v>
          </cell>
          <cell r="B2724" t="str">
            <v>Soundcraft</v>
          </cell>
          <cell r="C2724" t="str">
            <v>Signature Series Accessories</v>
          </cell>
          <cell r="D2724">
            <v>5065070</v>
          </cell>
          <cell r="E2724">
            <v>82300300</v>
          </cell>
          <cell r="H2724" t="str">
            <v>Signature 12 Rackmount Kit</v>
          </cell>
          <cell r="I2724" t="str">
            <v>Signature 12 Rackmount Kit</v>
          </cell>
          <cell r="J2724">
            <v>55</v>
          </cell>
          <cell r="K2724">
            <v>46</v>
          </cell>
          <cell r="L2724">
            <v>36.86</v>
          </cell>
          <cell r="V2724" t="str">
            <v>CN</v>
          </cell>
          <cell r="Y2724">
            <v>2708</v>
          </cell>
        </row>
        <row r="2725">
          <cell r="A2725">
            <v>5065068</v>
          </cell>
          <cell r="B2725" t="str">
            <v>Soundcraft</v>
          </cell>
          <cell r="C2725" t="str">
            <v>Signature MTK Series Accessories</v>
          </cell>
          <cell r="D2725">
            <v>5065068</v>
          </cell>
          <cell r="E2725">
            <v>31100900</v>
          </cell>
          <cell r="H2725" t="str">
            <v>Signature 12 MTK Rackmount Kit</v>
          </cell>
          <cell r="I2725" t="str">
            <v>Signature 12 MTK Rackmount Kit</v>
          </cell>
          <cell r="J2725">
            <v>55</v>
          </cell>
          <cell r="K2725">
            <v>46</v>
          </cell>
          <cell r="L2725">
            <v>36.86</v>
          </cell>
          <cell r="V2725" t="str">
            <v>CN</v>
          </cell>
          <cell r="Y2725">
            <v>2709</v>
          </cell>
        </row>
        <row r="2726">
          <cell r="A2726" t="str">
            <v>RW5674</v>
          </cell>
          <cell r="B2726" t="str">
            <v>Soundcraft</v>
          </cell>
          <cell r="C2726" t="str">
            <v>LX7ii Consoles</v>
          </cell>
          <cell r="D2726" t="str">
            <v>RW5674</v>
          </cell>
          <cell r="E2726" t="str">
            <v>SC-SPARES</v>
          </cell>
          <cell r="H2726" t="str">
            <v>LX7ii 16ch  16+4/4/3</v>
          </cell>
          <cell r="I2726" t="str">
            <v>LX7ii 16ch  16+4/4/3</v>
          </cell>
          <cell r="J2726">
            <v>1975</v>
          </cell>
          <cell r="K2726">
            <v>1645</v>
          </cell>
          <cell r="L2726">
            <v>1196.5999999999999</v>
          </cell>
          <cell r="P2726">
            <v>688705008998</v>
          </cell>
          <cell r="R2726">
            <v>39.700000000000003</v>
          </cell>
          <cell r="S2726">
            <v>26</v>
          </cell>
          <cell r="T2726">
            <v>25</v>
          </cell>
          <cell r="U2726">
            <v>12</v>
          </cell>
          <cell r="V2726" t="str">
            <v>CN</v>
          </cell>
          <cell r="W2726" t="str">
            <v>Non Compliant</v>
          </cell>
          <cell r="X2726" t="str">
            <v>http://www.soundcraft.com/products/lx7ii</v>
          </cell>
          <cell r="Y2726">
            <v>2710</v>
          </cell>
        </row>
        <row r="2727">
          <cell r="A2727" t="str">
            <v>RW5675</v>
          </cell>
          <cell r="B2727" t="str">
            <v>Soundcraft</v>
          </cell>
          <cell r="C2727" t="str">
            <v>LX7ii Consoles</v>
          </cell>
          <cell r="D2727" t="str">
            <v>RW5675</v>
          </cell>
          <cell r="E2727" t="str">
            <v>SC-MED CO</v>
          </cell>
          <cell r="H2727" t="str">
            <v>LX7ii 24ch  24+4/4/3</v>
          </cell>
          <cell r="I2727" t="str">
            <v>LX7ii 24ch  24+4/4/3</v>
          </cell>
          <cell r="J2727">
            <v>2630</v>
          </cell>
          <cell r="K2727">
            <v>2190</v>
          </cell>
          <cell r="L2727">
            <v>1586.58</v>
          </cell>
          <cell r="P2727">
            <v>688705009001</v>
          </cell>
          <cell r="R2727">
            <v>49.4</v>
          </cell>
          <cell r="S2727">
            <v>29.1</v>
          </cell>
          <cell r="T2727">
            <v>37</v>
          </cell>
          <cell r="U2727">
            <v>13</v>
          </cell>
          <cell r="V2727" t="str">
            <v>CN</v>
          </cell>
          <cell r="W2727" t="str">
            <v>Non Compliant</v>
          </cell>
          <cell r="X2727" t="str">
            <v>http://www.soundcraft.com/products/lx7ii</v>
          </cell>
          <cell r="Y2727">
            <v>2711</v>
          </cell>
        </row>
        <row r="2728">
          <cell r="A2728" t="str">
            <v>RW5676</v>
          </cell>
          <cell r="B2728" t="str">
            <v>Soundcraft</v>
          </cell>
          <cell r="C2728" t="str">
            <v>LX7ii Consoles</v>
          </cell>
          <cell r="D2728" t="str">
            <v>RW5676</v>
          </cell>
          <cell r="E2728" t="str">
            <v>SC-MED CO</v>
          </cell>
          <cell r="H2728" t="str">
            <v>LX7ii 32ch  32+4/4/3</v>
          </cell>
          <cell r="I2728" t="str">
            <v>LX7ii 32ch  32+4/4/3</v>
          </cell>
          <cell r="J2728">
            <v>3110</v>
          </cell>
          <cell r="K2728">
            <v>2590</v>
          </cell>
          <cell r="L2728">
            <v>1877.46</v>
          </cell>
          <cell r="P2728">
            <v>688705009018</v>
          </cell>
          <cell r="R2728">
            <v>62.2</v>
          </cell>
          <cell r="S2728">
            <v>37</v>
          </cell>
          <cell r="T2728">
            <v>25</v>
          </cell>
          <cell r="U2728">
            <v>12</v>
          </cell>
          <cell r="V2728" t="str">
            <v>CN</v>
          </cell>
          <cell r="W2728" t="str">
            <v>Non Compliant</v>
          </cell>
          <cell r="X2728" t="str">
            <v>http://www.soundcraft.com/products/lx7ii</v>
          </cell>
          <cell r="Y2728">
            <v>2712</v>
          </cell>
        </row>
        <row r="2729">
          <cell r="A2729" t="str">
            <v>TZ2419</v>
          </cell>
          <cell r="B2729" t="str">
            <v>Soundcraft</v>
          </cell>
          <cell r="C2729" t="str">
            <v>LX7ii Console Accessories</v>
          </cell>
          <cell r="D2729" t="str">
            <v>TZ2419</v>
          </cell>
          <cell r="E2729" t="str">
            <v>JBL025</v>
          </cell>
          <cell r="H2729" t="str">
            <v>Dust Cover LX7ii 16</v>
          </cell>
          <cell r="I2729" t="str">
            <v>Dust Cover LX7ii 16</v>
          </cell>
          <cell r="J2729">
            <v>105</v>
          </cell>
          <cell r="K2729">
            <v>85</v>
          </cell>
          <cell r="L2729">
            <v>42.23</v>
          </cell>
          <cell r="P2729">
            <v>688705000510</v>
          </cell>
          <cell r="R2729">
            <v>2</v>
          </cell>
          <cell r="S2729">
            <v>10</v>
          </cell>
          <cell r="T2729">
            <v>10</v>
          </cell>
          <cell r="U2729">
            <v>10</v>
          </cell>
          <cell r="V2729" t="str">
            <v>CN</v>
          </cell>
          <cell r="W2729" t="str">
            <v>Non Compliant</v>
          </cell>
          <cell r="Y2729">
            <v>2713</v>
          </cell>
        </row>
        <row r="2730">
          <cell r="A2730" t="str">
            <v>TZ2420</v>
          </cell>
          <cell r="B2730" t="str">
            <v>Soundcraft</v>
          </cell>
          <cell r="C2730" t="str">
            <v>LX7ii Console Accessories</v>
          </cell>
          <cell r="D2730" t="str">
            <v>TZ2420</v>
          </cell>
          <cell r="E2730">
            <v>10690000</v>
          </cell>
          <cell r="H2730" t="str">
            <v>Dust Cover LX7ii 24</v>
          </cell>
          <cell r="I2730" t="str">
            <v>Dust Cover LX7ii 24</v>
          </cell>
          <cell r="J2730">
            <v>115</v>
          </cell>
          <cell r="K2730">
            <v>95</v>
          </cell>
          <cell r="L2730">
            <v>46.35</v>
          </cell>
          <cell r="P2730">
            <v>688705000527</v>
          </cell>
          <cell r="R2730">
            <v>2</v>
          </cell>
          <cell r="S2730">
            <v>10</v>
          </cell>
          <cell r="T2730">
            <v>10</v>
          </cell>
          <cell r="U2730">
            <v>10</v>
          </cell>
          <cell r="V2730" t="str">
            <v>CN</v>
          </cell>
          <cell r="W2730" t="str">
            <v>Non Compliant</v>
          </cell>
          <cell r="Y2730">
            <v>2714</v>
          </cell>
        </row>
        <row r="2731">
          <cell r="A2731" t="str">
            <v>TZ2434</v>
          </cell>
          <cell r="B2731" t="str">
            <v>Soundcraft</v>
          </cell>
          <cell r="C2731" t="str">
            <v>LX7ii Console Accessories</v>
          </cell>
          <cell r="D2731" t="str">
            <v>TZ2434</v>
          </cell>
          <cell r="E2731">
            <v>10690000</v>
          </cell>
          <cell r="H2731" t="str">
            <v>Dust Cover LX7ii 32</v>
          </cell>
          <cell r="I2731" t="str">
            <v>Dust Cover LX7ii 32</v>
          </cell>
          <cell r="J2731">
            <v>120</v>
          </cell>
          <cell r="K2731">
            <v>100</v>
          </cell>
          <cell r="L2731">
            <v>48.99</v>
          </cell>
          <cell r="P2731">
            <v>688705000534</v>
          </cell>
          <cell r="R2731">
            <v>2</v>
          </cell>
          <cell r="S2731">
            <v>10</v>
          </cell>
          <cell r="T2731">
            <v>10</v>
          </cell>
          <cell r="U2731">
            <v>10</v>
          </cell>
          <cell r="V2731" t="str">
            <v>CN</v>
          </cell>
          <cell r="W2731" t="str">
            <v>Non Compliant</v>
          </cell>
          <cell r="Y2731">
            <v>2715</v>
          </cell>
        </row>
        <row r="2732">
          <cell r="A2732" t="str">
            <v>RW5755SM</v>
          </cell>
          <cell r="B2732" t="str">
            <v>Soundcraft</v>
          </cell>
          <cell r="C2732" t="str">
            <v>GB Series</v>
          </cell>
          <cell r="D2732" t="str">
            <v>RW5755SM</v>
          </cell>
          <cell r="E2732" t="str">
            <v>SC-MED CO</v>
          </cell>
          <cell r="H2732" t="str">
            <v>GB2R 12ch 12+2/2/2</v>
          </cell>
          <cell r="I2732" t="str">
            <v>GB2R 12ch 12+2/2/2</v>
          </cell>
          <cell r="J2732">
            <v>2190</v>
          </cell>
          <cell r="K2732">
            <v>1785</v>
          </cell>
          <cell r="L2732">
            <v>1305.0899999999999</v>
          </cell>
          <cell r="P2732">
            <v>688705008936</v>
          </cell>
          <cell r="R2732">
            <v>35.299999999999997</v>
          </cell>
          <cell r="S2732">
            <v>26.4</v>
          </cell>
          <cell r="T2732">
            <v>27</v>
          </cell>
          <cell r="U2732">
            <v>12</v>
          </cell>
          <cell r="V2732" t="str">
            <v>CN</v>
          </cell>
          <cell r="W2732" t="str">
            <v>Non Compliant</v>
          </cell>
          <cell r="X2732" t="str">
            <v>http://www.soundcraft.com/products/gb2r</v>
          </cell>
          <cell r="Y2732">
            <v>2716</v>
          </cell>
        </row>
        <row r="2733">
          <cell r="A2733" t="str">
            <v>RW5754SM</v>
          </cell>
          <cell r="B2733" t="str">
            <v>Soundcraft</v>
          </cell>
          <cell r="C2733" t="str">
            <v>GB Series</v>
          </cell>
          <cell r="D2733" t="str">
            <v>RW5754SM</v>
          </cell>
          <cell r="E2733" t="str">
            <v>SC-MED CO</v>
          </cell>
          <cell r="H2733" t="str">
            <v>GB2R 16ch 16/2</v>
          </cell>
          <cell r="I2733" t="str">
            <v>GB2R 16ch 16/2</v>
          </cell>
          <cell r="J2733">
            <v>2175</v>
          </cell>
          <cell r="K2733">
            <v>1810</v>
          </cell>
          <cell r="L2733">
            <v>1311.68</v>
          </cell>
          <cell r="P2733">
            <v>688705008943</v>
          </cell>
          <cell r="R2733">
            <v>35.700000000000003</v>
          </cell>
          <cell r="S2733">
            <v>26.4</v>
          </cell>
          <cell r="T2733">
            <v>27</v>
          </cell>
          <cell r="U2733">
            <v>13</v>
          </cell>
          <cell r="V2733" t="str">
            <v>CN</v>
          </cell>
          <cell r="W2733" t="str">
            <v>Non Compliant</v>
          </cell>
          <cell r="X2733" t="str">
            <v>http://www.soundcraft.com/products/gb2r</v>
          </cell>
          <cell r="Y2733">
            <v>2717</v>
          </cell>
        </row>
        <row r="2734">
          <cell r="A2734" t="str">
            <v>RW5747SM</v>
          </cell>
          <cell r="B2734" t="str">
            <v>Soundcraft</v>
          </cell>
          <cell r="C2734" t="str">
            <v>GB Series</v>
          </cell>
          <cell r="D2734" t="str">
            <v>RW5747SM</v>
          </cell>
          <cell r="E2734" t="str">
            <v>SC-OTHER</v>
          </cell>
          <cell r="H2734" t="str">
            <v>GB2 16ch  16+2/4/2</v>
          </cell>
          <cell r="I2734" t="str">
            <v>GB2 16ch  16+2/4/2</v>
          </cell>
          <cell r="J2734">
            <v>2685</v>
          </cell>
          <cell r="K2734">
            <v>2235</v>
          </cell>
          <cell r="L2734">
            <v>1626.46</v>
          </cell>
          <cell r="P2734">
            <v>688705008912</v>
          </cell>
          <cell r="R2734">
            <v>57.3</v>
          </cell>
          <cell r="S2734">
            <v>35.4</v>
          </cell>
          <cell r="T2734">
            <v>36</v>
          </cell>
          <cell r="U2734">
            <v>12</v>
          </cell>
          <cell r="V2734" t="str">
            <v>CN</v>
          </cell>
          <cell r="W2734" t="str">
            <v>Non Compliant</v>
          </cell>
          <cell r="X2734" t="str">
            <v>http://www.soundcraft.com/products/gb2</v>
          </cell>
          <cell r="Y2734">
            <v>2718</v>
          </cell>
        </row>
        <row r="2735">
          <cell r="A2735" t="str">
            <v>RW5748SM</v>
          </cell>
          <cell r="B2735" t="str">
            <v>Soundcraft</v>
          </cell>
          <cell r="C2735" t="str">
            <v>GB Series</v>
          </cell>
          <cell r="D2735" t="str">
            <v>RW5748SM</v>
          </cell>
          <cell r="E2735" t="str">
            <v>SC-MED CO</v>
          </cell>
          <cell r="H2735" t="str">
            <v>GB2 24ch  24+2/4/2</v>
          </cell>
          <cell r="I2735" t="str">
            <v>GB2 24ch  24+2/4/2</v>
          </cell>
          <cell r="J2735">
            <v>3865</v>
          </cell>
          <cell r="K2735">
            <v>3220</v>
          </cell>
          <cell r="L2735">
            <v>2256.9499999999998</v>
          </cell>
          <cell r="P2735">
            <v>688705210759</v>
          </cell>
          <cell r="R2735">
            <v>68.3</v>
          </cell>
          <cell r="S2735">
            <v>44.5</v>
          </cell>
          <cell r="T2735">
            <v>44</v>
          </cell>
          <cell r="U2735">
            <v>30.5</v>
          </cell>
          <cell r="V2735" t="str">
            <v>CN</v>
          </cell>
          <cell r="W2735" t="str">
            <v>Non Compliant</v>
          </cell>
          <cell r="X2735" t="str">
            <v>http://www.soundcraft.com/products/gb2</v>
          </cell>
          <cell r="Y2735">
            <v>2719</v>
          </cell>
        </row>
        <row r="2736">
          <cell r="A2736" t="str">
            <v>RW5749SM</v>
          </cell>
          <cell r="B2736" t="str">
            <v>Soundcraft</v>
          </cell>
          <cell r="C2736" t="str">
            <v>GB Series</v>
          </cell>
          <cell r="D2736" t="str">
            <v>RW5749SM</v>
          </cell>
          <cell r="H2736" t="str">
            <v>GB2 32ch  32+2/4/2</v>
          </cell>
          <cell r="I2736" t="str">
            <v>GB2 32ch  32+2/4/2</v>
          </cell>
          <cell r="J2736">
            <v>4345</v>
          </cell>
          <cell r="K2736">
            <v>3620</v>
          </cell>
          <cell r="L2736">
            <v>2613.98</v>
          </cell>
          <cell r="P2736">
            <v>688705008929</v>
          </cell>
          <cell r="R2736">
            <v>83.8</v>
          </cell>
          <cell r="S2736">
            <v>53.5</v>
          </cell>
          <cell r="T2736">
            <v>32</v>
          </cell>
          <cell r="U2736">
            <v>54</v>
          </cell>
          <cell r="V2736" t="str">
            <v>CN</v>
          </cell>
          <cell r="W2736" t="str">
            <v>Non Compliant</v>
          </cell>
          <cell r="X2736" t="str">
            <v>http://www.soundcraft.com/products/gb2</v>
          </cell>
          <cell r="Y2736">
            <v>2720</v>
          </cell>
        </row>
        <row r="2737">
          <cell r="A2737" t="str">
            <v>RW5690SM</v>
          </cell>
          <cell r="B2737" t="str">
            <v>Soundcraft</v>
          </cell>
          <cell r="C2737" t="str">
            <v>GB Series</v>
          </cell>
          <cell r="D2737" t="str">
            <v>RW5690SM</v>
          </cell>
          <cell r="E2737" t="str">
            <v>SC-MED CO</v>
          </cell>
          <cell r="H2737" t="str">
            <v>GB4 16ch  16+4/4/2</v>
          </cell>
          <cell r="I2737" t="str">
            <v>GB4 16ch  16+4/4/2</v>
          </cell>
          <cell r="J2737">
            <v>3195</v>
          </cell>
          <cell r="K2737">
            <v>2660</v>
          </cell>
          <cell r="L2737">
            <v>1997.78</v>
          </cell>
          <cell r="P2737">
            <v>688705209395</v>
          </cell>
          <cell r="R2737">
            <v>55.1</v>
          </cell>
          <cell r="S2737">
            <v>37.799999999999997</v>
          </cell>
          <cell r="T2737">
            <v>11</v>
          </cell>
          <cell r="U2737">
            <v>31</v>
          </cell>
          <cell r="V2737" t="str">
            <v>CN</v>
          </cell>
          <cell r="W2737" t="str">
            <v>Non Compliant</v>
          </cell>
          <cell r="X2737" t="str">
            <v>http://www.soundcraft.com/products/gb4</v>
          </cell>
          <cell r="Y2737">
            <v>2721</v>
          </cell>
        </row>
        <row r="2738">
          <cell r="A2738" t="str">
            <v>RW5691SM</v>
          </cell>
          <cell r="B2738" t="str">
            <v>Soundcraft</v>
          </cell>
          <cell r="C2738" t="str">
            <v>GB Series</v>
          </cell>
          <cell r="D2738" t="str">
            <v>RW5691SM</v>
          </cell>
          <cell r="E2738" t="str">
            <v>SC-MED CO</v>
          </cell>
          <cell r="H2738" t="str">
            <v>GB4 24ch  24+4/4/2</v>
          </cell>
          <cell r="I2738" t="str">
            <v>GB4 24ch  24+4/4/2</v>
          </cell>
          <cell r="J2738">
            <v>4315</v>
          </cell>
          <cell r="K2738">
            <v>3595</v>
          </cell>
          <cell r="L2738">
            <v>2612.06</v>
          </cell>
          <cell r="P2738">
            <v>688705209418</v>
          </cell>
          <cell r="R2738">
            <v>68.3</v>
          </cell>
          <cell r="S2738">
            <v>47.2</v>
          </cell>
          <cell r="T2738">
            <v>31</v>
          </cell>
          <cell r="U2738">
            <v>11</v>
          </cell>
          <cell r="V2738" t="str">
            <v>CN</v>
          </cell>
          <cell r="W2738" t="str">
            <v>Non Compliant</v>
          </cell>
          <cell r="X2738" t="str">
            <v>http://www.soundcraft.com/products/gb4</v>
          </cell>
          <cell r="Y2738">
            <v>2722</v>
          </cell>
        </row>
        <row r="2739">
          <cell r="A2739" t="str">
            <v>RW5692SM</v>
          </cell>
          <cell r="B2739" t="str">
            <v>Soundcraft</v>
          </cell>
          <cell r="C2739" t="str">
            <v>GB Series</v>
          </cell>
          <cell r="D2739" t="str">
            <v>RW5692SM</v>
          </cell>
          <cell r="E2739" t="str">
            <v>SC-MED CO</v>
          </cell>
          <cell r="H2739" t="str">
            <v>GB4 32ch  32+4/4/2</v>
          </cell>
          <cell r="I2739" t="str">
            <v>GB4 32ch  32+4/4/2</v>
          </cell>
          <cell r="J2739">
            <v>5520</v>
          </cell>
          <cell r="K2739">
            <v>4600</v>
          </cell>
          <cell r="L2739">
            <v>3354.77</v>
          </cell>
          <cell r="P2739">
            <v>688705008950</v>
          </cell>
          <cell r="R2739">
            <v>79.400000000000006</v>
          </cell>
          <cell r="S2739">
            <v>51.2</v>
          </cell>
          <cell r="T2739">
            <v>38</v>
          </cell>
          <cell r="U2739">
            <v>13</v>
          </cell>
          <cell r="V2739" t="str">
            <v>CN</v>
          </cell>
          <cell r="W2739" t="str">
            <v>Non Compliant</v>
          </cell>
          <cell r="X2739" t="str">
            <v>http://www.soundcraft.com/products/gb4</v>
          </cell>
          <cell r="Y2739">
            <v>2723</v>
          </cell>
        </row>
        <row r="2740">
          <cell r="A2740" t="str">
            <v>RW5693SM</v>
          </cell>
          <cell r="B2740" t="str">
            <v>Soundcraft</v>
          </cell>
          <cell r="C2740" t="str">
            <v>GB Series</v>
          </cell>
          <cell r="D2740" t="str">
            <v>RW5693SM</v>
          </cell>
          <cell r="E2740" t="str">
            <v>SC-MED CO</v>
          </cell>
          <cell r="H2740" t="str">
            <v>GB4 40ch  40+4/4/2</v>
          </cell>
          <cell r="I2740" t="str">
            <v>GB4 40ch  40+4/4/2</v>
          </cell>
          <cell r="J2740">
            <v>5995</v>
          </cell>
          <cell r="K2740">
            <v>4870</v>
          </cell>
          <cell r="L2740">
            <v>3546.86</v>
          </cell>
          <cell r="P2740">
            <v>688705209456</v>
          </cell>
          <cell r="R2740">
            <v>90.4</v>
          </cell>
          <cell r="S2740">
            <v>55.1</v>
          </cell>
          <cell r="T2740">
            <v>12</v>
          </cell>
          <cell r="U2740">
            <v>21</v>
          </cell>
          <cell r="V2740" t="str">
            <v>CN</v>
          </cell>
          <cell r="W2740" t="str">
            <v>Non Compliant</v>
          </cell>
          <cell r="X2740" t="str">
            <v>http://www.soundcraft.com/products/gb4</v>
          </cell>
          <cell r="Y2740">
            <v>2724</v>
          </cell>
        </row>
        <row r="2741">
          <cell r="A2741" t="str">
            <v>RW5695SM</v>
          </cell>
          <cell r="B2741" t="str">
            <v>Soundcraft</v>
          </cell>
          <cell r="C2741" t="str">
            <v>GB Series</v>
          </cell>
          <cell r="D2741" t="str">
            <v>RW5695SM</v>
          </cell>
          <cell r="E2741" t="str">
            <v>SC-MED CO</v>
          </cell>
          <cell r="H2741" t="str">
            <v>GB8 24ch  24+4/8/2</v>
          </cell>
          <cell r="I2741" t="str">
            <v>GB8 24ch  24+4/8/2</v>
          </cell>
          <cell r="J2741">
            <v>5970</v>
          </cell>
          <cell r="K2741">
            <v>4975</v>
          </cell>
          <cell r="L2741">
            <v>3634.13</v>
          </cell>
          <cell r="R2741">
            <v>70.5</v>
          </cell>
          <cell r="S2741">
            <v>47.2</v>
          </cell>
          <cell r="T2741">
            <v>55</v>
          </cell>
          <cell r="U2741">
            <v>12</v>
          </cell>
          <cell r="V2741" t="str">
            <v>CN</v>
          </cell>
          <cell r="W2741" t="str">
            <v>Non Compliant</v>
          </cell>
          <cell r="X2741" t="str">
            <v>http://www.soundcraft.com/products/gb8</v>
          </cell>
          <cell r="Y2741">
            <v>2725</v>
          </cell>
        </row>
        <row r="2742">
          <cell r="A2742" t="str">
            <v>RW5696SM</v>
          </cell>
          <cell r="B2742" t="str">
            <v>Soundcraft</v>
          </cell>
          <cell r="C2742" t="str">
            <v>GB Series</v>
          </cell>
          <cell r="D2742" t="str">
            <v>RW5696SM</v>
          </cell>
          <cell r="E2742" t="str">
            <v>SC-MED CO</v>
          </cell>
          <cell r="H2742" t="str">
            <v>GB8 32ch  32+4/8/2</v>
          </cell>
          <cell r="I2742" t="str">
            <v>GB8 32ch  32+4/8/2</v>
          </cell>
          <cell r="J2742">
            <v>6715</v>
          </cell>
          <cell r="K2742">
            <v>5595</v>
          </cell>
          <cell r="L2742">
            <v>4091.76</v>
          </cell>
          <cell r="P2742">
            <v>688705008967</v>
          </cell>
          <cell r="R2742">
            <v>97.4</v>
          </cell>
          <cell r="S2742">
            <v>63.8</v>
          </cell>
          <cell r="T2742">
            <v>31</v>
          </cell>
          <cell r="U2742">
            <v>11</v>
          </cell>
          <cell r="V2742" t="str">
            <v>CN</v>
          </cell>
          <cell r="W2742" t="str">
            <v>Non Compliant</v>
          </cell>
          <cell r="X2742" t="str">
            <v>http://www.soundcraft.com/products/gb8</v>
          </cell>
          <cell r="Y2742">
            <v>2726</v>
          </cell>
        </row>
        <row r="2743">
          <cell r="A2743" t="str">
            <v>RW5697SM</v>
          </cell>
          <cell r="B2743" t="str">
            <v>Soundcraft</v>
          </cell>
          <cell r="C2743" t="str">
            <v>GB Series</v>
          </cell>
          <cell r="D2743" t="str">
            <v>RW5697SM</v>
          </cell>
          <cell r="E2743" t="str">
            <v>SC-MED CO</v>
          </cell>
          <cell r="H2743" t="str">
            <v>GB8 40ch  40+4/8/2</v>
          </cell>
          <cell r="I2743" t="str">
            <v>GB8 40ch  40+4/8/2</v>
          </cell>
          <cell r="J2743">
            <v>7818</v>
          </cell>
          <cell r="K2743">
            <v>7120</v>
          </cell>
          <cell r="L2743">
            <v>5192.09</v>
          </cell>
          <cell r="P2743">
            <v>688705008974</v>
          </cell>
          <cell r="R2743">
            <v>112.4</v>
          </cell>
          <cell r="S2743">
            <v>72.8</v>
          </cell>
          <cell r="T2743">
            <v>72</v>
          </cell>
          <cell r="U2743">
            <v>12</v>
          </cell>
          <cell r="V2743" t="str">
            <v>CN</v>
          </cell>
          <cell r="W2743" t="str">
            <v>Non Compliant</v>
          </cell>
          <cell r="X2743" t="str">
            <v>http://www.soundcraft.com/products/gb8</v>
          </cell>
          <cell r="Y2743">
            <v>2727</v>
          </cell>
        </row>
        <row r="2744">
          <cell r="A2744" t="str">
            <v>RW5709SM</v>
          </cell>
          <cell r="B2744" t="str">
            <v>Soundcraft</v>
          </cell>
          <cell r="C2744" t="str">
            <v>GB Series</v>
          </cell>
          <cell r="D2744" t="str">
            <v>RW5709SM</v>
          </cell>
          <cell r="E2744" t="str">
            <v>SC-MED CO</v>
          </cell>
          <cell r="H2744" t="str">
            <v>GB8 48ch  48+4/8/2</v>
          </cell>
          <cell r="I2744" t="str">
            <v>GB8 48ch  48+4/8/2</v>
          </cell>
          <cell r="J2744">
            <v>9230</v>
          </cell>
          <cell r="K2744">
            <v>7495</v>
          </cell>
          <cell r="L2744">
            <v>5468.34</v>
          </cell>
          <cell r="P2744">
            <v>688705008981</v>
          </cell>
          <cell r="R2744">
            <v>128.69999999999999</v>
          </cell>
          <cell r="S2744">
            <v>81.5</v>
          </cell>
          <cell r="T2744">
            <v>30</v>
          </cell>
          <cell r="U2744">
            <v>12</v>
          </cell>
          <cell r="V2744" t="str">
            <v>CN</v>
          </cell>
          <cell r="W2744" t="str">
            <v>Non Compliant</v>
          </cell>
          <cell r="X2744" t="str">
            <v>http://www.soundcraft.com/products/gb8</v>
          </cell>
          <cell r="Y2744">
            <v>2728</v>
          </cell>
        </row>
        <row r="2745">
          <cell r="A2745" t="str">
            <v>TZ2478</v>
          </cell>
          <cell r="B2745" t="str">
            <v>Soundcraft</v>
          </cell>
          <cell r="C2745" t="str">
            <v>GB Series Accessories</v>
          </cell>
          <cell r="D2745" t="str">
            <v>TZ2478</v>
          </cell>
          <cell r="E2745" t="str">
            <v>SC-OTHER</v>
          </cell>
          <cell r="H2745" t="str">
            <v>Dust Covers GB216</v>
          </cell>
          <cell r="I2745" t="str">
            <v>Dust Covers GB216</v>
          </cell>
          <cell r="J2745">
            <v>115</v>
          </cell>
          <cell r="K2745">
            <v>95</v>
          </cell>
          <cell r="L2745">
            <v>46.35</v>
          </cell>
          <cell r="R2745">
            <v>2</v>
          </cell>
          <cell r="S2745">
            <v>10</v>
          </cell>
          <cell r="T2745">
            <v>10</v>
          </cell>
          <cell r="U2745">
            <v>10</v>
          </cell>
          <cell r="V2745" t="str">
            <v>CN</v>
          </cell>
          <cell r="W2745" t="str">
            <v>Non Compliant</v>
          </cell>
          <cell r="Y2745">
            <v>2729</v>
          </cell>
        </row>
        <row r="2746">
          <cell r="A2746" t="str">
            <v>TZ2479</v>
          </cell>
          <cell r="B2746" t="str">
            <v>Soundcraft</v>
          </cell>
          <cell r="C2746" t="str">
            <v>GB Series Accessories</v>
          </cell>
          <cell r="D2746" t="str">
            <v>TZ2479</v>
          </cell>
          <cell r="E2746" t="str">
            <v>SC-OTHER</v>
          </cell>
          <cell r="H2746" t="str">
            <v>Dust Covers GB224</v>
          </cell>
          <cell r="I2746" t="str">
            <v>Dust Covers GB224</v>
          </cell>
          <cell r="J2746">
            <v>120</v>
          </cell>
          <cell r="K2746">
            <v>120</v>
          </cell>
          <cell r="L2746">
            <v>56.38</v>
          </cell>
          <cell r="R2746">
            <v>2</v>
          </cell>
          <cell r="S2746">
            <v>10</v>
          </cell>
          <cell r="T2746">
            <v>10</v>
          </cell>
          <cell r="U2746">
            <v>0.5</v>
          </cell>
          <cell r="V2746" t="str">
            <v>CN</v>
          </cell>
          <cell r="W2746" t="str">
            <v>Non Compliant</v>
          </cell>
          <cell r="Y2746">
            <v>2730</v>
          </cell>
        </row>
        <row r="2747">
          <cell r="A2747" t="str">
            <v>TZ2480</v>
          </cell>
          <cell r="B2747" t="str">
            <v>Soundcraft</v>
          </cell>
          <cell r="C2747" t="str">
            <v>GB Series Accessories</v>
          </cell>
          <cell r="D2747" t="str">
            <v>TZ2480</v>
          </cell>
          <cell r="E2747" t="str">
            <v>SC-OTHER</v>
          </cell>
          <cell r="H2747" t="str">
            <v>Dust Covers GB232</v>
          </cell>
          <cell r="I2747" t="str">
            <v>Dust Covers GB232</v>
          </cell>
          <cell r="J2747">
            <v>185</v>
          </cell>
          <cell r="K2747">
            <v>159</v>
          </cell>
          <cell r="L2747">
            <v>76.88</v>
          </cell>
          <cell r="R2747">
            <v>2</v>
          </cell>
          <cell r="S2747">
            <v>10</v>
          </cell>
          <cell r="T2747">
            <v>10</v>
          </cell>
          <cell r="U2747">
            <v>10</v>
          </cell>
          <cell r="V2747" t="str">
            <v>CN</v>
          </cell>
          <cell r="W2747" t="str">
            <v>Non Compliant</v>
          </cell>
          <cell r="Y2747">
            <v>2731</v>
          </cell>
        </row>
        <row r="2748">
          <cell r="A2748" t="str">
            <v>TZ2453</v>
          </cell>
          <cell r="B2748" t="str">
            <v>Soundcraft</v>
          </cell>
          <cell r="C2748" t="str">
            <v>GB Series Accessories</v>
          </cell>
          <cell r="D2748" t="str">
            <v>TZ2453</v>
          </cell>
          <cell r="E2748">
            <v>10690000</v>
          </cell>
          <cell r="H2748" t="str">
            <v>Dust Covers GB416</v>
          </cell>
          <cell r="I2748" t="str">
            <v>Dust Covers GB416</v>
          </cell>
          <cell r="J2748">
            <v>115</v>
          </cell>
          <cell r="K2748">
            <v>95</v>
          </cell>
          <cell r="L2748">
            <v>46.5</v>
          </cell>
          <cell r="R2748">
            <v>2</v>
          </cell>
          <cell r="S2748">
            <v>10</v>
          </cell>
          <cell r="T2748">
            <v>10</v>
          </cell>
          <cell r="U2748">
            <v>10</v>
          </cell>
          <cell r="V2748" t="str">
            <v>CN</v>
          </cell>
          <cell r="W2748" t="str">
            <v>Non Compliant</v>
          </cell>
          <cell r="Y2748">
            <v>2732</v>
          </cell>
        </row>
        <row r="2749">
          <cell r="A2749" t="str">
            <v>TZ2454</v>
          </cell>
          <cell r="B2749" t="str">
            <v>Soundcraft</v>
          </cell>
          <cell r="C2749" t="str">
            <v>GB Series Accessories</v>
          </cell>
          <cell r="D2749" t="str">
            <v>TZ2454</v>
          </cell>
          <cell r="E2749" t="str">
            <v>SC-OTHER</v>
          </cell>
          <cell r="H2749" t="str">
            <v>Dust Covers GB424</v>
          </cell>
          <cell r="I2749" t="str">
            <v>Dust Covers GB424</v>
          </cell>
          <cell r="J2749">
            <v>120</v>
          </cell>
          <cell r="K2749">
            <v>100</v>
          </cell>
          <cell r="L2749">
            <v>49.44</v>
          </cell>
          <cell r="R2749">
            <v>2</v>
          </cell>
          <cell r="S2749">
            <v>10</v>
          </cell>
          <cell r="T2749">
            <v>10</v>
          </cell>
          <cell r="U2749">
            <v>10</v>
          </cell>
          <cell r="V2749" t="str">
            <v>CN</v>
          </cell>
          <cell r="W2749" t="str">
            <v>Non Compliant</v>
          </cell>
          <cell r="Y2749">
            <v>2733</v>
          </cell>
        </row>
        <row r="2750">
          <cell r="A2750" t="str">
            <v>TZ2455</v>
          </cell>
          <cell r="B2750" t="str">
            <v>Soundcraft</v>
          </cell>
          <cell r="C2750" t="str">
            <v>GB Series Accessories</v>
          </cell>
          <cell r="D2750" t="str">
            <v>TZ2455</v>
          </cell>
          <cell r="E2750" t="str">
            <v>SC-OTHER</v>
          </cell>
          <cell r="H2750" t="str">
            <v>Dust Covers GB432</v>
          </cell>
          <cell r="I2750" t="str">
            <v>Dust Covers GB432</v>
          </cell>
          <cell r="J2750">
            <v>135</v>
          </cell>
          <cell r="K2750">
            <v>110</v>
          </cell>
          <cell r="L2750">
            <v>53.56</v>
          </cell>
          <cell r="R2750">
            <v>2</v>
          </cell>
          <cell r="S2750">
            <v>10</v>
          </cell>
          <cell r="T2750">
            <v>10</v>
          </cell>
          <cell r="U2750">
            <v>10</v>
          </cell>
          <cell r="V2750" t="str">
            <v>CN</v>
          </cell>
          <cell r="W2750" t="str">
            <v>Non Compliant</v>
          </cell>
          <cell r="Y2750">
            <v>2734</v>
          </cell>
        </row>
        <row r="2751">
          <cell r="A2751" t="str">
            <v>TZ2456</v>
          </cell>
          <cell r="B2751" t="str">
            <v>Soundcraft</v>
          </cell>
          <cell r="C2751" t="str">
            <v>GB Series Accessories</v>
          </cell>
          <cell r="D2751" t="str">
            <v>TZ2456</v>
          </cell>
          <cell r="E2751" t="str">
            <v>SC-OTHER</v>
          </cell>
          <cell r="H2751" t="str">
            <v>Dust Covers GB440</v>
          </cell>
          <cell r="I2751" t="str">
            <v>Dust Covers GB440</v>
          </cell>
          <cell r="J2751">
            <v>145</v>
          </cell>
          <cell r="K2751">
            <v>120</v>
          </cell>
          <cell r="L2751">
            <v>57.68</v>
          </cell>
          <cell r="R2751">
            <v>2</v>
          </cell>
          <cell r="S2751">
            <v>10</v>
          </cell>
          <cell r="T2751">
            <v>10</v>
          </cell>
          <cell r="U2751">
            <v>10</v>
          </cell>
          <cell r="V2751" t="str">
            <v>CN</v>
          </cell>
          <cell r="W2751" t="str">
            <v>Non Compliant</v>
          </cell>
          <cell r="Y2751">
            <v>2735</v>
          </cell>
        </row>
        <row r="2752">
          <cell r="A2752" t="str">
            <v>TZ2463</v>
          </cell>
          <cell r="B2752" t="str">
            <v>Soundcraft</v>
          </cell>
          <cell r="C2752" t="str">
            <v>GB Series Accessories</v>
          </cell>
          <cell r="D2752" t="str">
            <v>TZ2463</v>
          </cell>
          <cell r="E2752" t="str">
            <v>SC-OTHER</v>
          </cell>
          <cell r="H2752" t="str">
            <v>Dust Covers GB824</v>
          </cell>
          <cell r="I2752" t="str">
            <v>Dust Covers GB824</v>
          </cell>
          <cell r="J2752">
            <v>135</v>
          </cell>
          <cell r="K2752">
            <v>110</v>
          </cell>
          <cell r="L2752">
            <v>53.56</v>
          </cell>
          <cell r="R2752">
            <v>2</v>
          </cell>
          <cell r="S2752">
            <v>10</v>
          </cell>
          <cell r="T2752">
            <v>10</v>
          </cell>
          <cell r="U2752">
            <v>10</v>
          </cell>
          <cell r="V2752" t="str">
            <v>CN</v>
          </cell>
          <cell r="W2752" t="str">
            <v>Non Compliant</v>
          </cell>
          <cell r="Y2752">
            <v>2736</v>
          </cell>
        </row>
        <row r="2753">
          <cell r="A2753" t="str">
            <v>TZ2465</v>
          </cell>
          <cell r="B2753" t="str">
            <v>Soundcraft</v>
          </cell>
          <cell r="C2753" t="str">
            <v>GB Series Accessories</v>
          </cell>
          <cell r="D2753" t="str">
            <v>TZ2465</v>
          </cell>
          <cell r="E2753" t="str">
            <v>SC-OTHER</v>
          </cell>
          <cell r="H2753" t="str">
            <v>Dust Covers GB840</v>
          </cell>
          <cell r="I2753" t="str">
            <v>Dust Covers GB840</v>
          </cell>
          <cell r="J2753">
            <v>125</v>
          </cell>
          <cell r="K2753">
            <v>125</v>
          </cell>
          <cell r="L2753">
            <v>60.77</v>
          </cell>
          <cell r="R2753">
            <v>2</v>
          </cell>
          <cell r="S2753">
            <v>10</v>
          </cell>
          <cell r="T2753">
            <v>10</v>
          </cell>
          <cell r="U2753">
            <v>10</v>
          </cell>
          <cell r="V2753" t="str">
            <v>CN</v>
          </cell>
          <cell r="W2753" t="str">
            <v>Non Compliant</v>
          </cell>
          <cell r="Y2753">
            <v>2737</v>
          </cell>
        </row>
        <row r="2754">
          <cell r="A2754" t="str">
            <v>TZ2466</v>
          </cell>
          <cell r="B2754" t="str">
            <v>Soundcraft</v>
          </cell>
          <cell r="C2754" t="str">
            <v>GB Series Accessories</v>
          </cell>
          <cell r="D2754" t="str">
            <v>TZ2466</v>
          </cell>
          <cell r="E2754" t="str">
            <v>SC-OTHER</v>
          </cell>
          <cell r="H2754" t="str">
            <v>Dust Covers GB848</v>
          </cell>
          <cell r="I2754" t="str">
            <v>Dust Covers GB848</v>
          </cell>
          <cell r="J2754">
            <v>165</v>
          </cell>
          <cell r="K2754">
            <v>135</v>
          </cell>
          <cell r="L2754">
            <v>64.89</v>
          </cell>
          <cell r="R2754">
            <v>2</v>
          </cell>
          <cell r="S2754">
            <v>10</v>
          </cell>
          <cell r="T2754">
            <v>10</v>
          </cell>
          <cell r="U2754">
            <v>10</v>
          </cell>
          <cell r="V2754" t="str">
            <v>CN</v>
          </cell>
          <cell r="W2754" t="str">
            <v>Non Compliant</v>
          </cell>
          <cell r="Y2754">
            <v>2738</v>
          </cell>
        </row>
        <row r="2755">
          <cell r="A2755" t="str">
            <v>RW8000US</v>
          </cell>
          <cell r="B2755" t="str">
            <v>Soundcraft</v>
          </cell>
          <cell r="C2755" t="str">
            <v>Power Supplies</v>
          </cell>
          <cell r="D2755" t="str">
            <v>RW8000US</v>
          </cell>
          <cell r="E2755" t="str">
            <v>SC-OTHER</v>
          </cell>
          <cell r="H2755" t="str">
            <v>CPS150 POWER SUPPLY /!\</v>
          </cell>
          <cell r="I2755" t="str">
            <v>CPS150 POWER SUPPLY</v>
          </cell>
          <cell r="P2755">
            <v>688705216973</v>
          </cell>
          <cell r="R2755">
            <v>6</v>
          </cell>
          <cell r="S2755">
            <v>40</v>
          </cell>
          <cell r="T2755">
            <v>11.5</v>
          </cell>
          <cell r="U2755">
            <v>8.5</v>
          </cell>
          <cell r="V2755" t="str">
            <v>CN</v>
          </cell>
          <cell r="W2755" t="str">
            <v>Compliant</v>
          </cell>
          <cell r="X2755" t="str">
            <v>http://soundcraft.com.s3.amazonaws.com/downloads/user-guides/cps150-user-guide.pdf</v>
          </cell>
          <cell r="Y2755">
            <v>2739</v>
          </cell>
        </row>
        <row r="2756">
          <cell r="A2756" t="str">
            <v>RW8021US</v>
          </cell>
          <cell r="B2756" t="str">
            <v>Soundcraft</v>
          </cell>
          <cell r="C2756" t="str">
            <v>Power Supplies</v>
          </cell>
          <cell r="D2756" t="str">
            <v>RW8021US</v>
          </cell>
          <cell r="E2756" t="str">
            <v>SC-OTHER</v>
          </cell>
          <cell r="H2756" t="str">
            <v>CPS2000 link option</v>
          </cell>
          <cell r="I2756" t="str">
            <v>CPS2000 link option</v>
          </cell>
          <cell r="J2756">
            <v>5260</v>
          </cell>
          <cell r="K2756">
            <v>5260</v>
          </cell>
          <cell r="L2756">
            <v>4023.58</v>
          </cell>
          <cell r="P2756">
            <v>688705001432</v>
          </cell>
          <cell r="R2756">
            <v>35</v>
          </cell>
          <cell r="S2756">
            <v>45</v>
          </cell>
          <cell r="T2756">
            <v>11.5</v>
          </cell>
          <cell r="U2756">
            <v>24.7</v>
          </cell>
          <cell r="V2756" t="str">
            <v>CN</v>
          </cell>
          <cell r="W2756" t="str">
            <v>Non Compliant</v>
          </cell>
          <cell r="Y2756">
            <v>2740</v>
          </cell>
        </row>
        <row r="2757">
          <cell r="A2757" t="str">
            <v>RW8032</v>
          </cell>
          <cell r="B2757" t="str">
            <v>Soundcraft</v>
          </cell>
          <cell r="C2757" t="str">
            <v>Power Supplies</v>
          </cell>
          <cell r="D2757" t="str">
            <v>RW8032</v>
          </cell>
          <cell r="E2757" t="str">
            <v>SC-SML CO</v>
          </cell>
          <cell r="H2757" t="str">
            <v>DPS3 POWER SUPPLY + 7M LEAD  /!\</v>
          </cell>
          <cell r="I2757" t="str">
            <v>DPS3 POWER SUPPLY + 7M LEAD</v>
          </cell>
          <cell r="R2757">
            <v>35</v>
          </cell>
          <cell r="S2757">
            <v>45</v>
          </cell>
          <cell r="T2757">
            <v>12</v>
          </cell>
          <cell r="U2757">
            <v>10</v>
          </cell>
          <cell r="V2757" t="str">
            <v>CN</v>
          </cell>
          <cell r="W2757" t="str">
            <v>Non Compliant</v>
          </cell>
          <cell r="Y2757">
            <v>2741</v>
          </cell>
        </row>
        <row r="2758">
          <cell r="A2758" t="str">
            <v>RW8033</v>
          </cell>
          <cell r="B2758" t="str">
            <v>Soundcraft</v>
          </cell>
          <cell r="C2758" t="str">
            <v>Power Supplies</v>
          </cell>
          <cell r="D2758" t="str">
            <v>RW8033</v>
          </cell>
          <cell r="E2758" t="str">
            <v>SC-SML CO</v>
          </cell>
          <cell r="H2758" t="str">
            <v>DPS-4 POWER SUPPLY  /!\</v>
          </cell>
          <cell r="I2758" t="str">
            <v>DPS-4 POWER SUPPLY</v>
          </cell>
          <cell r="P2758">
            <v>688705217000</v>
          </cell>
          <cell r="R2758">
            <v>35</v>
          </cell>
          <cell r="S2758">
            <v>45</v>
          </cell>
          <cell r="T2758">
            <v>22</v>
          </cell>
          <cell r="U2758">
            <v>6</v>
          </cell>
          <cell r="V2758" t="str">
            <v>CN</v>
          </cell>
          <cell r="W2758" t="str">
            <v>Compliant</v>
          </cell>
          <cell r="Y2758">
            <v>2742</v>
          </cell>
        </row>
        <row r="2759">
          <cell r="A2759" t="str">
            <v>RV2068CH</v>
          </cell>
          <cell r="B2759" t="str">
            <v>Soundcraft</v>
          </cell>
          <cell r="C2759" t="str">
            <v>Power Supplies</v>
          </cell>
          <cell r="D2759" t="str">
            <v>RV2068CH</v>
          </cell>
          <cell r="E2759" t="str">
            <v>SC-OTHER</v>
          </cell>
          <cell r="H2759" t="str">
            <v>CPS450/900/950 10WY PSU LEAD</v>
          </cell>
          <cell r="I2759" t="str">
            <v>DC cable 10 way</v>
          </cell>
          <cell r="J2759">
            <v>220</v>
          </cell>
          <cell r="K2759">
            <v>220</v>
          </cell>
          <cell r="L2759">
            <v>166.01</v>
          </cell>
          <cell r="R2759">
            <v>35</v>
          </cell>
          <cell r="S2759">
            <v>45</v>
          </cell>
          <cell r="U2759">
            <v>20</v>
          </cell>
          <cell r="V2759" t="str">
            <v>CN</v>
          </cell>
          <cell r="W2759" t="str">
            <v>Non Compliant</v>
          </cell>
          <cell r="Y2759">
            <v>2743</v>
          </cell>
        </row>
        <row r="2760">
          <cell r="A2760" t="str">
            <v>RV3200CH</v>
          </cell>
          <cell r="B2760" t="str">
            <v>Soundcraft</v>
          </cell>
          <cell r="C2760" t="str">
            <v>Power Supplies</v>
          </cell>
          <cell r="D2760" t="str">
            <v>RV3200CH</v>
          </cell>
          <cell r="E2760" t="str">
            <v>SC-SPARES</v>
          </cell>
          <cell r="H2760" t="str">
            <v>DC link cable 10 way</v>
          </cell>
          <cell r="I2760" t="str">
            <v>DC link cable 10 way</v>
          </cell>
          <cell r="J2760">
            <v>195</v>
          </cell>
          <cell r="K2760">
            <v>195</v>
          </cell>
          <cell r="L2760">
            <v>145.79</v>
          </cell>
          <cell r="R2760">
            <v>35</v>
          </cell>
          <cell r="S2760">
            <v>45</v>
          </cell>
          <cell r="U2760">
            <v>20</v>
          </cell>
          <cell r="V2760" t="str">
            <v>CN</v>
          </cell>
          <cell r="W2760" t="str">
            <v>Non Compliant</v>
          </cell>
          <cell r="Y2760">
            <v>2744</v>
          </cell>
        </row>
        <row r="2761">
          <cell r="A2761" t="str">
            <v>RV3637</v>
          </cell>
          <cell r="B2761" t="str">
            <v>Soundcraft</v>
          </cell>
          <cell r="C2761" t="str">
            <v>Power Supplies</v>
          </cell>
          <cell r="D2761" t="str">
            <v>RV3637</v>
          </cell>
          <cell r="E2761">
            <v>41300000</v>
          </cell>
          <cell r="H2761" t="str">
            <v>DC cable 19 way</v>
          </cell>
          <cell r="I2761" t="str">
            <v>DC cable 19 way</v>
          </cell>
          <cell r="J2761">
            <v>820</v>
          </cell>
          <cell r="K2761">
            <v>820</v>
          </cell>
          <cell r="L2761">
            <v>621.09</v>
          </cell>
          <cell r="R2761">
            <v>35</v>
          </cell>
          <cell r="S2761">
            <v>45</v>
          </cell>
          <cell r="U2761">
            <v>20</v>
          </cell>
          <cell r="V2761" t="str">
            <v>CN</v>
          </cell>
          <cell r="W2761" t="str">
            <v>Non Compliant</v>
          </cell>
          <cell r="Y2761">
            <v>2745</v>
          </cell>
        </row>
        <row r="2762">
          <cell r="A2762" t="str">
            <v>RL0095-01</v>
          </cell>
          <cell r="B2762" t="str">
            <v>Soundcraft</v>
          </cell>
          <cell r="C2762" t="str">
            <v>Power Supplies</v>
          </cell>
          <cell r="D2762" t="str">
            <v>RL0095-01</v>
          </cell>
          <cell r="E2762" t="str">
            <v>JBL100</v>
          </cell>
          <cell r="H2762" t="str">
            <v>DC cable  10-5 way</v>
          </cell>
          <cell r="I2762" t="str">
            <v>DC cable  10-5 way</v>
          </cell>
          <cell r="R2762">
            <v>35</v>
          </cell>
          <cell r="S2762">
            <v>45</v>
          </cell>
          <cell r="U2762">
            <v>20</v>
          </cell>
          <cell r="V2762" t="str">
            <v>CN</v>
          </cell>
          <cell r="W2762" t="str">
            <v>Non Compliant</v>
          </cell>
          <cell r="Y2762">
            <v>2746</v>
          </cell>
        </row>
        <row r="2763">
          <cell r="A2763" t="str">
            <v>RV3705</v>
          </cell>
          <cell r="B2763" t="str">
            <v>Soundcraft</v>
          </cell>
          <cell r="C2763" t="str">
            <v>Power Supplies</v>
          </cell>
          <cell r="D2763" t="str">
            <v>RV3705</v>
          </cell>
          <cell r="E2763" t="str">
            <v>SC-SPARES</v>
          </cell>
          <cell r="H2763" t="str">
            <v>DC link cable 19 way</v>
          </cell>
          <cell r="I2763" t="str">
            <v>DC link cable 19 way</v>
          </cell>
          <cell r="J2763">
            <v>820</v>
          </cell>
          <cell r="K2763">
            <v>820</v>
          </cell>
          <cell r="L2763">
            <v>621.09</v>
          </cell>
          <cell r="R2763">
            <v>35</v>
          </cell>
          <cell r="S2763">
            <v>45</v>
          </cell>
          <cell r="U2763">
            <v>20</v>
          </cell>
          <cell r="V2763" t="str">
            <v>CN</v>
          </cell>
          <cell r="W2763" t="str">
            <v>Compliant</v>
          </cell>
          <cell r="Y2763">
            <v>2747</v>
          </cell>
        </row>
        <row r="2764">
          <cell r="A2764" t="str">
            <v>JB0158</v>
          </cell>
          <cell r="B2764" t="str">
            <v>Soundcraft</v>
          </cell>
          <cell r="C2764" t="str">
            <v>Power Supplies</v>
          </cell>
          <cell r="D2764" t="str">
            <v>JB0158</v>
          </cell>
          <cell r="E2764" t="str">
            <v>JBL025</v>
          </cell>
          <cell r="F2764" t="str">
            <v>YES</v>
          </cell>
          <cell r="H2764" t="str">
            <v>Gooseneck Lamp 18" Right Angle</v>
          </cell>
          <cell r="I2764" t="str">
            <v>Gooseneck Lamp 18" Right Angle</v>
          </cell>
          <cell r="J2764">
            <v>55</v>
          </cell>
          <cell r="K2764">
            <v>55</v>
          </cell>
          <cell r="L2764">
            <v>41.95</v>
          </cell>
          <cell r="R2764">
            <v>35</v>
          </cell>
          <cell r="S2764">
            <v>45</v>
          </cell>
          <cell r="T2764">
            <v>2</v>
          </cell>
          <cell r="U2764">
            <v>2</v>
          </cell>
          <cell r="V2764" t="str">
            <v>CN</v>
          </cell>
          <cell r="W2764" t="str">
            <v>Compliant</v>
          </cell>
          <cell r="Y2764">
            <v>2748</v>
          </cell>
        </row>
        <row r="2765">
          <cell r="A2765" t="str">
            <v>JB0159</v>
          </cell>
          <cell r="B2765" t="str">
            <v>Soundcraft</v>
          </cell>
          <cell r="C2765" t="str">
            <v>Power Supplies</v>
          </cell>
          <cell r="D2765" t="str">
            <v>JB0159</v>
          </cell>
          <cell r="E2765" t="str">
            <v>SC-SPARES</v>
          </cell>
          <cell r="H2765" t="str">
            <v>Gooseneck Lamp 18"</v>
          </cell>
          <cell r="I2765" t="str">
            <v>Gooseneck Lamp 18"</v>
          </cell>
          <cell r="J2765">
            <v>55</v>
          </cell>
          <cell r="K2765">
            <v>55</v>
          </cell>
          <cell r="L2765">
            <v>41.91</v>
          </cell>
          <cell r="R2765">
            <v>35</v>
          </cell>
          <cell r="S2765">
            <v>45</v>
          </cell>
          <cell r="T2765">
            <v>1</v>
          </cell>
          <cell r="U2765">
            <v>1</v>
          </cell>
          <cell r="V2765" t="str">
            <v>CN</v>
          </cell>
          <cell r="W2765" t="str">
            <v>Non Compliant</v>
          </cell>
          <cell r="Y2765">
            <v>2749</v>
          </cell>
        </row>
        <row r="2766">
          <cell r="A2766" t="str">
            <v>SCR-5056217-01</v>
          </cell>
          <cell r="B2766" t="str">
            <v>Soundcraft</v>
          </cell>
          <cell r="C2766" t="str">
            <v>Ui Series</v>
          </cell>
          <cell r="D2766">
            <v>5056217</v>
          </cell>
          <cell r="E2766" t="str">
            <v>DSI</v>
          </cell>
          <cell r="H2766" t="str">
            <v>Ui-12 Digital Mixer US</v>
          </cell>
          <cell r="I2766" t="str">
            <v>Ui-12 (US)</v>
          </cell>
          <cell r="J2766">
            <v>470</v>
          </cell>
          <cell r="K2766">
            <v>469</v>
          </cell>
          <cell r="L2766">
            <v>370.48</v>
          </cell>
          <cell r="P2766">
            <v>688705006611</v>
          </cell>
          <cell r="R2766">
            <v>7.3</v>
          </cell>
          <cell r="S2766">
            <v>17.48</v>
          </cell>
          <cell r="T2766">
            <v>10.24</v>
          </cell>
          <cell r="U2766">
            <v>5.75</v>
          </cell>
          <cell r="V2766" t="str">
            <v>MY</v>
          </cell>
          <cell r="X2766" t="str">
            <v>http://www.soundcraft.com/products/ui12</v>
          </cell>
          <cell r="Y2766">
            <v>2750</v>
          </cell>
        </row>
        <row r="2767">
          <cell r="A2767" t="str">
            <v>SCR-5056219-01</v>
          </cell>
          <cell r="B2767" t="str">
            <v>Soundcraft</v>
          </cell>
          <cell r="C2767" t="str">
            <v>Ui Series</v>
          </cell>
          <cell r="D2767">
            <v>5056219</v>
          </cell>
          <cell r="H2767" t="str">
            <v>UI-16 Digital Mixer US</v>
          </cell>
          <cell r="I2767" t="str">
            <v>Ui-16 (US)</v>
          </cell>
          <cell r="J2767">
            <v>640</v>
          </cell>
          <cell r="K2767">
            <v>639</v>
          </cell>
          <cell r="L2767">
            <v>504.63</v>
          </cell>
          <cell r="P2767">
            <v>688705006628</v>
          </cell>
          <cell r="R2767">
            <v>10.7</v>
          </cell>
          <cell r="S2767">
            <v>23.07</v>
          </cell>
          <cell r="T2767">
            <v>10.24</v>
          </cell>
          <cell r="U2767">
            <v>6.77</v>
          </cell>
          <cell r="V2767" t="str">
            <v>MY</v>
          </cell>
          <cell r="X2767" t="str">
            <v>http://www.soundcraft.com/products/ui16</v>
          </cell>
          <cell r="Y2767">
            <v>2751</v>
          </cell>
        </row>
        <row r="2768">
          <cell r="A2768" t="str">
            <v>SCR-5076585-01</v>
          </cell>
          <cell r="B2768" t="str">
            <v>Soundcraft</v>
          </cell>
          <cell r="C2768" t="str">
            <v>Ui Series</v>
          </cell>
          <cell r="D2768">
            <v>5076585</v>
          </cell>
          <cell r="E2768" t="str">
            <v>SC-UI</v>
          </cell>
          <cell r="H2768" t="str">
            <v>Ui-24R Digital Mixer US</v>
          </cell>
          <cell r="I2768" t="str">
            <v>Ui-24R(US)</v>
          </cell>
          <cell r="J2768">
            <v>1450</v>
          </cell>
          <cell r="K2768">
            <v>1449</v>
          </cell>
          <cell r="L2768">
            <v>1082.45</v>
          </cell>
          <cell r="P2768">
            <v>688705006635</v>
          </cell>
          <cell r="R2768">
            <v>31</v>
          </cell>
          <cell r="S2768">
            <v>24</v>
          </cell>
          <cell r="T2768">
            <v>22</v>
          </cell>
          <cell r="U2768">
            <v>10</v>
          </cell>
          <cell r="V2768" t="str">
            <v>MY</v>
          </cell>
          <cell r="X2768" t="str">
            <v>http://www.soundcraft.com/en/products/ui24r</v>
          </cell>
          <cell r="Y2768">
            <v>2752</v>
          </cell>
        </row>
        <row r="2769">
          <cell r="A2769">
            <v>5076585</v>
          </cell>
          <cell r="B2769" t="str">
            <v>Soundcraft</v>
          </cell>
          <cell r="C2769" t="str">
            <v>Ui Series</v>
          </cell>
          <cell r="D2769">
            <v>5076585</v>
          </cell>
          <cell r="E2769" t="str">
            <v>SC-SI</v>
          </cell>
          <cell r="H2769" t="str">
            <v>Ui-24R Digital Mixer US</v>
          </cell>
          <cell r="I2769" t="str">
            <v>Ui-24R(US)</v>
          </cell>
          <cell r="J2769">
            <v>1945</v>
          </cell>
          <cell r="K2769">
            <v>1620</v>
          </cell>
          <cell r="L2769">
            <v>1210.22</v>
          </cell>
          <cell r="P2769">
            <v>688705002675</v>
          </cell>
          <cell r="R2769">
            <v>31</v>
          </cell>
          <cell r="S2769">
            <v>24</v>
          </cell>
          <cell r="T2769">
            <v>22</v>
          </cell>
          <cell r="U2769">
            <v>10</v>
          </cell>
          <cell r="V2769" t="str">
            <v>CN</v>
          </cell>
          <cell r="X2769" t="str">
            <v>http://www.soundcraft.com/en/products/ui24r</v>
          </cell>
          <cell r="Y2769">
            <v>2753</v>
          </cell>
        </row>
        <row r="2770">
          <cell r="A2770" t="str">
            <v>SCR-5056170</v>
          </cell>
          <cell r="B2770" t="str">
            <v>Soundcraft</v>
          </cell>
          <cell r="C2770" t="str">
            <v>Si Impact</v>
          </cell>
          <cell r="D2770">
            <v>5056170</v>
          </cell>
          <cell r="E2770" t="str">
            <v>SC-VI</v>
          </cell>
          <cell r="H2770" t="str">
            <v>Si IMPACT CONSOLE</v>
          </cell>
          <cell r="I2770" t="str">
            <v>Si Impact</v>
          </cell>
          <cell r="J2770">
            <v>5843</v>
          </cell>
          <cell r="K2770">
            <v>3845</v>
          </cell>
          <cell r="L2770">
            <v>3038.12</v>
          </cell>
          <cell r="P2770">
            <v>688705001630</v>
          </cell>
          <cell r="R2770">
            <v>48.4</v>
          </cell>
          <cell r="S2770">
            <v>34</v>
          </cell>
          <cell r="T2770">
            <v>25.4</v>
          </cell>
          <cell r="U2770">
            <v>11.7</v>
          </cell>
          <cell r="V2770" t="str">
            <v>CN</v>
          </cell>
          <cell r="X2770" t="str">
            <v>http://www.soundcraft.com/products/si-impact</v>
          </cell>
          <cell r="Y2770">
            <v>2754</v>
          </cell>
        </row>
        <row r="2771">
          <cell r="A2771">
            <v>5060295</v>
          </cell>
          <cell r="B2771" t="str">
            <v>Soundcraft</v>
          </cell>
          <cell r="C2771" t="str">
            <v>Si Impact Accessories</v>
          </cell>
          <cell r="D2771">
            <v>5060295</v>
          </cell>
          <cell r="E2771">
            <v>72412000</v>
          </cell>
          <cell r="H2771" t="str">
            <v>Si Impact Accessory Kit</v>
          </cell>
          <cell r="I2771" t="str">
            <v>Si Impact Accessory Kit</v>
          </cell>
          <cell r="J2771">
            <v>155</v>
          </cell>
          <cell r="K2771">
            <v>130</v>
          </cell>
          <cell r="L2771">
            <v>75.95</v>
          </cell>
          <cell r="P2771">
            <v>688705002538</v>
          </cell>
          <cell r="V2771" t="str">
            <v>CN</v>
          </cell>
          <cell r="Y2771">
            <v>2755</v>
          </cell>
        </row>
        <row r="2772">
          <cell r="A2772" t="str">
            <v>5035677-VM</v>
          </cell>
          <cell r="B2772" t="str">
            <v>Soundcraft</v>
          </cell>
          <cell r="C2772" t="str">
            <v>Si Expression</v>
          </cell>
          <cell r="D2772">
            <v>5035677</v>
          </cell>
          <cell r="E2772" t="str">
            <v>SC-SPARES</v>
          </cell>
          <cell r="H2772" t="str">
            <v>SI EXPRESSION 1 CONSOLE</v>
          </cell>
          <cell r="I2772" t="str">
            <v>SI EXPRESSION 1 CONSOLE</v>
          </cell>
          <cell r="J2772">
            <v>4790</v>
          </cell>
          <cell r="K2772">
            <v>3990</v>
          </cell>
          <cell r="L2772">
            <v>2985.24</v>
          </cell>
          <cell r="P2772">
            <v>688705000336</v>
          </cell>
          <cell r="R2772">
            <v>31</v>
          </cell>
          <cell r="S2772">
            <v>25</v>
          </cell>
          <cell r="T2772">
            <v>21.2</v>
          </cell>
          <cell r="U2772">
            <v>9.8000000000000007</v>
          </cell>
          <cell r="V2772" t="str">
            <v>CN</v>
          </cell>
          <cell r="X2772" t="str">
            <v>http://www.soundcraft.com/products/si-expression-1</v>
          </cell>
          <cell r="Y2772">
            <v>2756</v>
          </cell>
        </row>
        <row r="2773">
          <cell r="A2773">
            <v>5035677</v>
          </cell>
          <cell r="B2773" t="str">
            <v>Soundcraft</v>
          </cell>
          <cell r="C2773" t="str">
            <v>Si Expression</v>
          </cell>
          <cell r="D2773">
            <v>5035677</v>
          </cell>
          <cell r="E2773" t="str">
            <v>SC-VI</v>
          </cell>
          <cell r="H2773" t="str">
            <v>SI EXPRESSION 1 CONSOLE</v>
          </cell>
          <cell r="I2773" t="str">
            <v>SI EXPRESSION 1 CONSOLE</v>
          </cell>
          <cell r="J2773">
            <v>4800</v>
          </cell>
          <cell r="K2773">
            <v>4000</v>
          </cell>
          <cell r="L2773">
            <v>2995.31</v>
          </cell>
          <cell r="P2773">
            <v>688705000336</v>
          </cell>
          <cell r="R2773">
            <v>31</v>
          </cell>
          <cell r="S2773">
            <v>25</v>
          </cell>
          <cell r="T2773">
            <v>21.2</v>
          </cell>
          <cell r="U2773">
            <v>9.8000000000000007</v>
          </cell>
          <cell r="V2773" t="str">
            <v>CN</v>
          </cell>
          <cell r="X2773" t="str">
            <v>http://www.soundcraft.com/products/si-expression-1</v>
          </cell>
          <cell r="Y2773">
            <v>2757</v>
          </cell>
        </row>
        <row r="2774">
          <cell r="A2774">
            <v>5035678</v>
          </cell>
          <cell r="B2774" t="str">
            <v>Soundcraft</v>
          </cell>
          <cell r="C2774" t="str">
            <v>Si Expression</v>
          </cell>
          <cell r="D2774">
            <v>5035678</v>
          </cell>
          <cell r="E2774" t="str">
            <v>SC-SI</v>
          </cell>
          <cell r="H2774" t="str">
            <v xml:space="preserve">SI EXPRESSION 2 CONSOLE </v>
          </cell>
          <cell r="I2774" t="str">
            <v xml:space="preserve">SI EXPRESSION 2 CONSOLE </v>
          </cell>
          <cell r="J2774">
            <v>5235</v>
          </cell>
          <cell r="K2774">
            <v>4210</v>
          </cell>
          <cell r="L2774">
            <v>3142.22</v>
          </cell>
          <cell r="P2774">
            <v>688705000343</v>
          </cell>
          <cell r="R2774">
            <v>43.1</v>
          </cell>
          <cell r="S2774">
            <v>25</v>
          </cell>
          <cell r="T2774">
            <v>31.9</v>
          </cell>
          <cell r="U2774">
            <v>9.8000000000000007</v>
          </cell>
          <cell r="V2774" t="str">
            <v>CN</v>
          </cell>
          <cell r="X2774" t="str">
            <v>http://www.soundcraft.com/products/si-expression-2</v>
          </cell>
          <cell r="Y2774">
            <v>2758</v>
          </cell>
        </row>
        <row r="2775">
          <cell r="A2775">
            <v>5035679</v>
          </cell>
          <cell r="B2775" t="str">
            <v>Soundcraft</v>
          </cell>
          <cell r="C2775" t="str">
            <v>Si Expression</v>
          </cell>
          <cell r="D2775">
            <v>5035679</v>
          </cell>
          <cell r="E2775" t="str">
            <v>SC-SI</v>
          </cell>
          <cell r="H2775" t="str">
            <v xml:space="preserve">SI EXPRESSION 3 CONSOLE </v>
          </cell>
          <cell r="I2775" t="str">
            <v xml:space="preserve">SI EXPRESSION 3 CONSOLE </v>
          </cell>
          <cell r="J2775">
            <v>6780</v>
          </cell>
          <cell r="K2775">
            <v>5650</v>
          </cell>
          <cell r="L2775">
            <v>4220.84</v>
          </cell>
          <cell r="P2775">
            <v>688705000350</v>
          </cell>
          <cell r="R2775">
            <v>55.2</v>
          </cell>
          <cell r="S2775">
            <v>25</v>
          </cell>
          <cell r="T2775">
            <v>40.5</v>
          </cell>
          <cell r="U2775">
            <v>9.8000000000000007</v>
          </cell>
          <cell r="V2775" t="str">
            <v>CN</v>
          </cell>
          <cell r="X2775" t="str">
            <v>http://www.soundcraft.com/products/si-expression-3</v>
          </cell>
          <cell r="Y2775">
            <v>2759</v>
          </cell>
        </row>
        <row r="2776">
          <cell r="A2776">
            <v>5001849</v>
          </cell>
          <cell r="B2776" t="str">
            <v>Soundcraft</v>
          </cell>
          <cell r="C2776" t="str">
            <v>Si Performer</v>
          </cell>
          <cell r="D2776">
            <v>5001849</v>
          </cell>
          <cell r="E2776" t="str">
            <v>JBL018</v>
          </cell>
          <cell r="H2776" t="str">
            <v>SiPerformer3</v>
          </cell>
          <cell r="I2776" t="str">
            <v>SiPerformer3</v>
          </cell>
          <cell r="J2776">
            <v>10758</v>
          </cell>
          <cell r="K2776">
            <v>9680</v>
          </cell>
          <cell r="L2776">
            <v>7179.5</v>
          </cell>
          <cell r="P2776">
            <v>688705000169</v>
          </cell>
          <cell r="R2776">
            <v>47.5</v>
          </cell>
          <cell r="S2776">
            <v>24</v>
          </cell>
          <cell r="T2776">
            <v>25</v>
          </cell>
          <cell r="U2776">
            <v>12.7</v>
          </cell>
          <cell r="V2776" t="str">
            <v>CN</v>
          </cell>
          <cell r="X2776" t="str">
            <v>http://www.soundcraft.com/products/si-performer-3</v>
          </cell>
          <cell r="Y2776">
            <v>2760</v>
          </cell>
        </row>
        <row r="2777">
          <cell r="A2777">
            <v>5009535</v>
          </cell>
          <cell r="B2777" t="str">
            <v>Soundcraft</v>
          </cell>
          <cell r="C2777" t="str">
            <v>Si Performer</v>
          </cell>
          <cell r="D2777">
            <v>5009535</v>
          </cell>
          <cell r="E2777" t="str">
            <v>SC-SI</v>
          </cell>
          <cell r="H2777" t="str">
            <v xml:space="preserve">SiPerformer2 </v>
          </cell>
          <cell r="I2777" t="str">
            <v xml:space="preserve">SiPerformer2 </v>
          </cell>
          <cell r="J2777">
            <v>8945</v>
          </cell>
          <cell r="K2777">
            <v>7160</v>
          </cell>
          <cell r="L2777">
            <v>5485.97</v>
          </cell>
          <cell r="P2777">
            <v>688705000152</v>
          </cell>
          <cell r="R2777">
            <v>37</v>
          </cell>
          <cell r="S2777">
            <v>24</v>
          </cell>
          <cell r="T2777">
            <v>25</v>
          </cell>
          <cell r="U2777">
            <v>12.7</v>
          </cell>
          <cell r="V2777" t="str">
            <v>CN</v>
          </cell>
          <cell r="X2777" t="str">
            <v>http://www.soundcraft.com/products/si-performer-2</v>
          </cell>
          <cell r="Y2777">
            <v>2761</v>
          </cell>
        </row>
        <row r="2778">
          <cell r="A2778">
            <v>5039954</v>
          </cell>
          <cell r="B2778" t="str">
            <v>Soundcraft</v>
          </cell>
          <cell r="C2778" t="str">
            <v>Si Performer</v>
          </cell>
          <cell r="D2778">
            <v>5039954</v>
          </cell>
          <cell r="E2778" t="str">
            <v>SC-VI</v>
          </cell>
          <cell r="H2778" t="str">
            <v>SiPerformer1</v>
          </cell>
          <cell r="I2778" t="str">
            <v>SiPerformer1</v>
          </cell>
          <cell r="J2778">
            <v>7325</v>
          </cell>
          <cell r="K2778">
            <v>6105</v>
          </cell>
          <cell r="L2778">
            <v>4665.29</v>
          </cell>
          <cell r="P2778">
            <v>688705000480</v>
          </cell>
          <cell r="R2778">
            <v>40</v>
          </cell>
          <cell r="S2778">
            <v>24</v>
          </cell>
          <cell r="T2778">
            <v>25</v>
          </cell>
          <cell r="U2778">
            <v>12.7</v>
          </cell>
          <cell r="V2778" t="str">
            <v>CN</v>
          </cell>
          <cell r="X2778" t="str">
            <v>http://www.soundcraft.com/products/si-performer-1</v>
          </cell>
          <cell r="Y2778">
            <v>2762</v>
          </cell>
        </row>
        <row r="2779">
          <cell r="A2779" t="str">
            <v>BF10.522001</v>
          </cell>
          <cell r="B2779" t="str">
            <v>Soundcraft</v>
          </cell>
          <cell r="C2779" t="str">
            <v>Si Series Accessories</v>
          </cell>
          <cell r="D2779" t="str">
            <v>BF10.522001</v>
          </cell>
          <cell r="E2779" t="str">
            <v>JBL018</v>
          </cell>
          <cell r="H2779" t="str">
            <v>Expression 1 Dust Cover and gooseneck</v>
          </cell>
          <cell r="I2779" t="str">
            <v>Expression 1 Dust Cover and gooseneck</v>
          </cell>
          <cell r="J2779">
            <v>150</v>
          </cell>
          <cell r="K2779">
            <v>125</v>
          </cell>
          <cell r="L2779">
            <v>89</v>
          </cell>
          <cell r="P2779">
            <v>688705000619</v>
          </cell>
          <cell r="R2779">
            <v>1</v>
          </cell>
          <cell r="S2779">
            <v>10</v>
          </cell>
          <cell r="T2779">
            <v>10</v>
          </cell>
          <cell r="U2779">
            <v>5</v>
          </cell>
          <cell r="V2779" t="str">
            <v>CN</v>
          </cell>
          <cell r="W2779" t="str">
            <v>Non Compliant</v>
          </cell>
          <cell r="Y2779">
            <v>2763</v>
          </cell>
        </row>
        <row r="2780">
          <cell r="A2780" t="str">
            <v>BF10.522002</v>
          </cell>
          <cell r="B2780" t="str">
            <v>Soundcraft</v>
          </cell>
          <cell r="C2780" t="str">
            <v>Si Series Accessories</v>
          </cell>
          <cell r="D2780" t="str">
            <v>BF10.522002</v>
          </cell>
          <cell r="E2780" t="str">
            <v>SC-SPARES</v>
          </cell>
          <cell r="H2780" t="str">
            <v>Expression 2 + Performer 2 Dust Cover, Gooseneck, Scribble pad and Pen</v>
          </cell>
          <cell r="I2780" t="str">
            <v>Expression 2 + Performer 2 Dust Cover, Gooseneck, Scribble pad and Pen</v>
          </cell>
          <cell r="J2780">
            <v>150</v>
          </cell>
          <cell r="K2780">
            <v>135</v>
          </cell>
          <cell r="L2780">
            <v>97.37</v>
          </cell>
          <cell r="P2780">
            <v>688705000626</v>
          </cell>
          <cell r="R2780">
            <v>1</v>
          </cell>
          <cell r="S2780">
            <v>10</v>
          </cell>
          <cell r="T2780">
            <v>10</v>
          </cell>
          <cell r="U2780">
            <v>15</v>
          </cell>
          <cell r="V2780" t="str">
            <v>CN</v>
          </cell>
          <cell r="W2780" t="str">
            <v>Non Compliant</v>
          </cell>
          <cell r="Y2780">
            <v>2764</v>
          </cell>
        </row>
        <row r="2781">
          <cell r="A2781" t="str">
            <v>BF10.522003</v>
          </cell>
          <cell r="B2781" t="str">
            <v>Soundcraft</v>
          </cell>
          <cell r="C2781" t="str">
            <v>Si Series Accessories</v>
          </cell>
          <cell r="D2781" t="str">
            <v>BF10.522003</v>
          </cell>
          <cell r="E2781" t="str">
            <v>SC-SPARES</v>
          </cell>
          <cell r="H2781" t="str">
            <v>Expression 3 + Performer 3 Dust Cover, 2 x  Gooseneck, Scribble pad and Pen</v>
          </cell>
          <cell r="I2781" t="str">
            <v>Expression 3 + Performer 3 Dust Cover, 2 x  Gooseneck, Scribble pad and Pen</v>
          </cell>
          <cell r="J2781">
            <v>260</v>
          </cell>
          <cell r="K2781">
            <v>215</v>
          </cell>
          <cell r="L2781">
            <v>164.04</v>
          </cell>
          <cell r="P2781">
            <v>688705000633</v>
          </cell>
          <cell r="R2781">
            <v>1</v>
          </cell>
          <cell r="S2781">
            <v>10</v>
          </cell>
          <cell r="T2781">
            <v>10</v>
          </cell>
          <cell r="U2781">
            <v>16</v>
          </cell>
          <cell r="V2781" t="str">
            <v>CN</v>
          </cell>
          <cell r="W2781" t="str">
            <v>Non Compliant</v>
          </cell>
          <cell r="Y2781">
            <v>2765</v>
          </cell>
        </row>
        <row r="2782">
          <cell r="A2782">
            <v>5029646</v>
          </cell>
          <cell r="B2782" t="str">
            <v>Soundcraft</v>
          </cell>
          <cell r="C2782" t="str">
            <v>Si Series Accessories</v>
          </cell>
          <cell r="D2782">
            <v>5029646</v>
          </cell>
          <cell r="E2782" t="str">
            <v>SC-SI</v>
          </cell>
          <cell r="H2782" t="str">
            <v>Flightcase for Expression 2 or Performer 2</v>
          </cell>
          <cell r="I2782" t="str">
            <v>Flightcase for Expression 2 or Performer 2</v>
          </cell>
          <cell r="R2782">
            <v>35</v>
          </cell>
          <cell r="S2782">
            <v>45</v>
          </cell>
          <cell r="T2782">
            <v>45</v>
          </cell>
          <cell r="U2782">
            <v>20</v>
          </cell>
          <cell r="V2782" t="str">
            <v>ZZ</v>
          </cell>
          <cell r="Y2782">
            <v>2766</v>
          </cell>
        </row>
        <row r="2783">
          <cell r="A2783">
            <v>5029647</v>
          </cell>
          <cell r="B2783" t="str">
            <v>Soundcraft</v>
          </cell>
          <cell r="C2783" t="str">
            <v>Si Series Accessories</v>
          </cell>
          <cell r="D2783">
            <v>5029647</v>
          </cell>
          <cell r="E2783" t="str">
            <v>MIX-ROH</v>
          </cell>
          <cell r="H2783" t="str">
            <v>Flightcase for Expression 3 or Performer 3</v>
          </cell>
          <cell r="I2783" t="str">
            <v>Flightcase for Expression 3 or Performer 3</v>
          </cell>
          <cell r="R2783">
            <v>35</v>
          </cell>
          <cell r="S2783">
            <v>45</v>
          </cell>
          <cell r="T2783">
            <v>45</v>
          </cell>
          <cell r="U2783">
            <v>20</v>
          </cell>
          <cell r="V2783" t="str">
            <v>CN</v>
          </cell>
          <cell r="Y2783">
            <v>2767</v>
          </cell>
        </row>
        <row r="2784">
          <cell r="A2784" t="str">
            <v>5019983.v</v>
          </cell>
          <cell r="B2784" t="str">
            <v>Soundcraft</v>
          </cell>
          <cell r="C2784" t="str">
            <v>Si Series Option Cards</v>
          </cell>
          <cell r="D2784" t="str">
            <v>5019983.v</v>
          </cell>
          <cell r="E2784" t="str">
            <v>ST-SPARES</v>
          </cell>
          <cell r="H2784" t="str">
            <v>SI SINGLE MODE MADI CARD,TSPR</v>
          </cell>
          <cell r="I2784" t="str">
            <v xml:space="preserve">Single mode Optical MADI Card </v>
          </cell>
          <cell r="J2784">
            <v>1240</v>
          </cell>
          <cell r="K2784">
            <v>930</v>
          </cell>
          <cell r="L2784">
            <v>705.55</v>
          </cell>
          <cell r="P2784">
            <v>688705003573</v>
          </cell>
          <cell r="R2784">
            <v>5</v>
          </cell>
          <cell r="S2784">
            <v>12</v>
          </cell>
          <cell r="T2784">
            <v>24</v>
          </cell>
          <cell r="U2784">
            <v>12</v>
          </cell>
          <cell r="V2784" t="str">
            <v>CN</v>
          </cell>
          <cell r="W2784" t="str">
            <v>Compliant</v>
          </cell>
          <cell r="X2784" t="str">
            <v>http://www.soundcraft.com/products/si-option-cards</v>
          </cell>
          <cell r="Y2784">
            <v>2768</v>
          </cell>
        </row>
        <row r="2785">
          <cell r="A2785" t="str">
            <v>5031819.v</v>
          </cell>
          <cell r="B2785" t="str">
            <v>Soundcraft</v>
          </cell>
          <cell r="C2785" t="str">
            <v>Si Series Option Cards</v>
          </cell>
          <cell r="D2785" t="str">
            <v>5031819.v</v>
          </cell>
          <cell r="E2785" t="str">
            <v>ST-SPARES</v>
          </cell>
          <cell r="H2785" t="str">
            <v>SCR,Si Dante Option Card Module Spare</v>
          </cell>
          <cell r="I2785" t="str">
            <v>Dual port Cat 5 Dante  card</v>
          </cell>
          <cell r="J2785">
            <v>1415</v>
          </cell>
          <cell r="K2785">
            <v>1415</v>
          </cell>
          <cell r="L2785">
            <v>1165.44</v>
          </cell>
          <cell r="P2785">
            <v>688705000398</v>
          </cell>
          <cell r="R2785">
            <v>1</v>
          </cell>
          <cell r="S2785">
            <v>14</v>
          </cell>
          <cell r="T2785">
            <v>8</v>
          </cell>
          <cell r="U2785">
            <v>14</v>
          </cell>
          <cell r="V2785" t="str">
            <v>HU</v>
          </cell>
          <cell r="W2785" t="str">
            <v>Compliant</v>
          </cell>
          <cell r="X2785" t="str">
            <v>http://www.soundcraft.com/products/si-option-cards</v>
          </cell>
          <cell r="Y2785">
            <v>2769</v>
          </cell>
        </row>
        <row r="2786">
          <cell r="A2786" t="str">
            <v>5046678.V</v>
          </cell>
          <cell r="B2786" t="str">
            <v>Soundcraft</v>
          </cell>
          <cell r="C2786" t="str">
            <v>Si Series Option Cards</v>
          </cell>
          <cell r="D2786" t="str">
            <v>5046678.V</v>
          </cell>
          <cell r="E2786" t="str">
            <v>SC-SPARES</v>
          </cell>
          <cell r="H2786" t="str">
            <v>SCR,SI MADI-USB COMBO CARD MODULE TSPR</v>
          </cell>
          <cell r="I2786" t="str">
            <v>32CH MADI + 32CH USB Si Option card for simaltaneous Stagebox and Record</v>
          </cell>
          <cell r="J2786">
            <v>585</v>
          </cell>
          <cell r="K2786">
            <v>485</v>
          </cell>
          <cell r="L2786">
            <v>365.04</v>
          </cell>
          <cell r="P2786">
            <v>688705001944</v>
          </cell>
          <cell r="R2786">
            <v>1</v>
          </cell>
          <cell r="S2786">
            <v>10</v>
          </cell>
          <cell r="T2786">
            <v>10</v>
          </cell>
          <cell r="U2786">
            <v>14.25</v>
          </cell>
          <cell r="V2786" t="str">
            <v>CN</v>
          </cell>
          <cell r="W2786" t="str">
            <v>Compliant</v>
          </cell>
          <cell r="X2786" t="str">
            <v>http://www.soundcraft.com/products/si-option-cards</v>
          </cell>
          <cell r="Y2786">
            <v>2770</v>
          </cell>
        </row>
        <row r="2787">
          <cell r="A2787" t="str">
            <v>BSSBLU-SIFX</v>
          </cell>
          <cell r="B2787" t="str">
            <v>Soundcraft</v>
          </cell>
          <cell r="C2787" t="str">
            <v>Si Series Option Cards</v>
          </cell>
          <cell r="D2787" t="str">
            <v>BLU-SI</v>
          </cell>
          <cell r="E2787" t="str">
            <v>BSSLONDON</v>
          </cell>
          <cell r="H2787" t="str">
            <v>Accessories</v>
          </cell>
          <cell r="I2787" t="str">
            <v>BLU-Link Card, 32x32, for Soundcraft® Si Consoles</v>
          </cell>
          <cell r="P2787">
            <v>691991013539</v>
          </cell>
          <cell r="V2787" t="str">
            <v>MX</v>
          </cell>
          <cell r="W2787" t="str">
            <v>Compliant</v>
          </cell>
          <cell r="X2787" t="str">
            <v/>
          </cell>
          <cell r="Y2787">
            <v>2771</v>
          </cell>
        </row>
        <row r="2788">
          <cell r="A2788" t="str">
            <v>A520.001000SP</v>
          </cell>
          <cell r="B2788" t="str">
            <v>Soundcraft</v>
          </cell>
          <cell r="C2788" t="str">
            <v>Si Series Option Cards</v>
          </cell>
          <cell r="D2788" t="str">
            <v>A520.001000SP</v>
          </cell>
          <cell r="E2788" t="str">
            <v>JBL030</v>
          </cell>
          <cell r="H2788" t="str">
            <v>SI OPTICAL MADI CARD SPARE Module</v>
          </cell>
          <cell r="I2788" t="str">
            <v>Multi mode Optical MADI Card (note ships with MSB as standard, order for CSB)</v>
          </cell>
          <cell r="J2788">
            <v>1050</v>
          </cell>
          <cell r="K2788">
            <v>875</v>
          </cell>
          <cell r="L2788">
            <v>665.1</v>
          </cell>
          <cell r="P2788">
            <v>688705003580</v>
          </cell>
          <cell r="R2788">
            <v>1</v>
          </cell>
          <cell r="S2788">
            <v>15</v>
          </cell>
          <cell r="T2788">
            <v>8</v>
          </cell>
          <cell r="U2788">
            <v>4</v>
          </cell>
          <cell r="V2788" t="str">
            <v>CN</v>
          </cell>
          <cell r="W2788" t="str">
            <v>Compliant</v>
          </cell>
          <cell r="X2788" t="str">
            <v>http://www.soundcraft.com/products/si-option-cards</v>
          </cell>
          <cell r="Y2788">
            <v>2772</v>
          </cell>
        </row>
        <row r="2789">
          <cell r="A2789" t="str">
            <v>A520.002000SP</v>
          </cell>
          <cell r="B2789" t="str">
            <v>Soundcraft</v>
          </cell>
          <cell r="C2789" t="str">
            <v>Si Series Option Cards</v>
          </cell>
          <cell r="D2789" t="str">
            <v>A520.002000SP</v>
          </cell>
          <cell r="E2789" t="str">
            <v>SC-SPARES</v>
          </cell>
          <cell r="H2789" t="str">
            <v>AES/EBU 4+4 XLR card</v>
          </cell>
          <cell r="I2789" t="str">
            <v>AES/EBU 4+4 XLR card</v>
          </cell>
          <cell r="J2789">
            <v>895</v>
          </cell>
          <cell r="K2789">
            <v>745</v>
          </cell>
          <cell r="L2789">
            <v>609.49</v>
          </cell>
          <cell r="P2789">
            <v>688705001357</v>
          </cell>
          <cell r="R2789">
            <v>1</v>
          </cell>
          <cell r="S2789">
            <v>4.5</v>
          </cell>
          <cell r="T2789">
            <v>5</v>
          </cell>
          <cell r="U2789">
            <v>4.5</v>
          </cell>
          <cell r="V2789" t="str">
            <v>CN</v>
          </cell>
          <cell r="W2789" t="str">
            <v>Compliant</v>
          </cell>
          <cell r="X2789" t="str">
            <v>http://www.soundcraft.com/products/si-option-cards</v>
          </cell>
          <cell r="Y2789">
            <v>2773</v>
          </cell>
        </row>
        <row r="2790">
          <cell r="A2790" t="str">
            <v>A520.003000SP</v>
          </cell>
          <cell r="B2790" t="str">
            <v>Soundcraft</v>
          </cell>
          <cell r="C2790" t="str">
            <v>Si Series Option Cards</v>
          </cell>
          <cell r="D2790" t="str">
            <v>A520.003000SP</v>
          </cell>
          <cell r="E2790" t="str">
            <v>SC-SPARES</v>
          </cell>
          <cell r="H2790" t="str">
            <v>AES/EBU 8+8 D type card with Word Clock</v>
          </cell>
          <cell r="I2790" t="str">
            <v>AES/EBU 8+8 D type card with Word Clock</v>
          </cell>
          <cell r="P2790">
            <v>688705001364</v>
          </cell>
          <cell r="R2790">
            <v>1</v>
          </cell>
          <cell r="S2790">
            <v>14.5</v>
          </cell>
          <cell r="T2790">
            <v>7.5</v>
          </cell>
          <cell r="U2790">
            <v>4.5</v>
          </cell>
          <cell r="V2790" t="str">
            <v>ZZ</v>
          </cell>
          <cell r="W2790" t="str">
            <v>Compliant</v>
          </cell>
          <cell r="X2790" t="str">
            <v>http://www.soundcraft.com/products/si-option-cards</v>
          </cell>
          <cell r="Y2790">
            <v>2774</v>
          </cell>
        </row>
        <row r="2791">
          <cell r="A2791" t="str">
            <v>A520.004000SP</v>
          </cell>
          <cell r="B2791" t="str">
            <v>Soundcraft</v>
          </cell>
          <cell r="C2791" t="str">
            <v>Si Series Option Cards</v>
          </cell>
          <cell r="D2791" t="str">
            <v>A520.004000SP</v>
          </cell>
          <cell r="E2791" t="str">
            <v>SC-SPARES</v>
          </cell>
          <cell r="H2791" t="str">
            <v>Si AVIOM Option Card Spare Module</v>
          </cell>
          <cell r="I2791" t="str">
            <v>A-Net Aviom Card</v>
          </cell>
          <cell r="J2791">
            <v>2650</v>
          </cell>
          <cell r="K2791">
            <v>2205</v>
          </cell>
          <cell r="L2791">
            <v>1817.33</v>
          </cell>
          <cell r="P2791">
            <v>688705001340</v>
          </cell>
          <cell r="R2791">
            <v>1</v>
          </cell>
          <cell r="S2791">
            <v>15</v>
          </cell>
          <cell r="T2791">
            <v>11</v>
          </cell>
          <cell r="U2791">
            <v>7.5</v>
          </cell>
          <cell r="V2791" t="str">
            <v>CN</v>
          </cell>
          <cell r="W2791" t="str">
            <v>Compliant</v>
          </cell>
          <cell r="X2791" t="str">
            <v>http://www.soundcraft.com/products/si-option-cards</v>
          </cell>
          <cell r="Y2791">
            <v>2775</v>
          </cell>
        </row>
        <row r="2792">
          <cell r="A2792" t="str">
            <v>A520.005000SP</v>
          </cell>
          <cell r="B2792" t="str">
            <v>Soundcraft</v>
          </cell>
          <cell r="C2792" t="str">
            <v>Si Series Option Cards</v>
          </cell>
          <cell r="D2792" t="str">
            <v>A520.005000SP</v>
          </cell>
          <cell r="E2792" t="str">
            <v>SC-SPARES</v>
          </cell>
          <cell r="H2792" t="str">
            <v>Si CAT5 MADI Option Card Spare Module</v>
          </cell>
          <cell r="I2792" t="str">
            <v>Cat 5 Dual port MADI (order with CSB)</v>
          </cell>
          <cell r="J2792">
            <v>1160</v>
          </cell>
          <cell r="K2792">
            <v>935</v>
          </cell>
          <cell r="L2792">
            <v>707.76</v>
          </cell>
          <cell r="P2792">
            <v>688705001371</v>
          </cell>
          <cell r="R2792">
            <v>1</v>
          </cell>
          <cell r="S2792">
            <v>15</v>
          </cell>
          <cell r="T2792">
            <v>8</v>
          </cell>
          <cell r="U2792">
            <v>4</v>
          </cell>
          <cell r="V2792" t="str">
            <v>CN</v>
          </cell>
          <cell r="W2792" t="str">
            <v>Compliant</v>
          </cell>
          <cell r="X2792" t="str">
            <v>http://www.soundcraft.com/products/si-option-cards</v>
          </cell>
          <cell r="Y2792">
            <v>2776</v>
          </cell>
        </row>
        <row r="2793">
          <cell r="A2793" t="str">
            <v>A520.006000SP</v>
          </cell>
          <cell r="B2793" t="str">
            <v>Soundcraft</v>
          </cell>
          <cell r="C2793" t="str">
            <v>Si Series Option Cards</v>
          </cell>
          <cell r="D2793" t="str">
            <v>A520.006000SP</v>
          </cell>
          <cell r="E2793" t="str">
            <v>SC-SPARES</v>
          </cell>
          <cell r="H2793" t="str">
            <v>Si CobraNet Option Card Spare Module</v>
          </cell>
          <cell r="I2793" t="str">
            <v>32 ch Cobranet Card</v>
          </cell>
          <cell r="J2793">
            <v>1970</v>
          </cell>
          <cell r="K2793">
            <v>1640</v>
          </cell>
          <cell r="L2793">
            <v>1358.88</v>
          </cell>
          <cell r="P2793">
            <v>688705001388</v>
          </cell>
          <cell r="R2793">
            <v>1</v>
          </cell>
          <cell r="S2793">
            <v>1</v>
          </cell>
          <cell r="T2793">
            <v>1</v>
          </cell>
          <cell r="U2793">
            <v>1</v>
          </cell>
          <cell r="V2793" t="str">
            <v>CN</v>
          </cell>
          <cell r="W2793" t="str">
            <v>Compliant</v>
          </cell>
          <cell r="X2793" t="str">
            <v>http://www.soundcraft.com/products/si-option-cards</v>
          </cell>
          <cell r="Y2793">
            <v>2777</v>
          </cell>
        </row>
        <row r="2794">
          <cell r="A2794">
            <v>5044496</v>
          </cell>
          <cell r="B2794" t="str">
            <v>Soundcraft</v>
          </cell>
          <cell r="C2794" t="str">
            <v>Vi1</v>
          </cell>
          <cell r="D2794">
            <v>5044496</v>
          </cell>
          <cell r="E2794" t="str">
            <v>SC-VI</v>
          </cell>
          <cell r="H2794" t="str">
            <v>Vi1 Console 48 Mic</v>
          </cell>
          <cell r="I2794" t="str">
            <v>Vi1-48</v>
          </cell>
          <cell r="J2794">
            <v>19905</v>
          </cell>
          <cell r="K2794">
            <v>19905</v>
          </cell>
          <cell r="L2794">
            <v>14426.16</v>
          </cell>
          <cell r="P2794">
            <v>688705000558</v>
          </cell>
          <cell r="V2794" t="str">
            <v>CN</v>
          </cell>
          <cell r="W2794" t="str">
            <v>Compliant</v>
          </cell>
          <cell r="Y2794">
            <v>2778</v>
          </cell>
        </row>
        <row r="2795">
          <cell r="A2795" t="str">
            <v>E947.300000</v>
          </cell>
          <cell r="B2795" t="str">
            <v>Soundcraft</v>
          </cell>
          <cell r="C2795" t="str">
            <v>Vi1</v>
          </cell>
          <cell r="D2795" t="str">
            <v>E947.300000</v>
          </cell>
          <cell r="E2795" t="str">
            <v>SC-SML CO</v>
          </cell>
          <cell r="H2795" t="str">
            <v>Vi1 Digital Mixing System</v>
          </cell>
          <cell r="I2795" t="str">
            <v>Vi1-32</v>
          </cell>
          <cell r="J2795">
            <v>20415</v>
          </cell>
          <cell r="K2795">
            <v>20415</v>
          </cell>
          <cell r="L2795">
            <v>14792.98</v>
          </cell>
          <cell r="P2795">
            <v>688705001593</v>
          </cell>
          <cell r="S2795">
            <v>37</v>
          </cell>
          <cell r="T2795">
            <v>48.5</v>
          </cell>
          <cell r="U2795">
            <v>21</v>
          </cell>
          <cell r="V2795" t="str">
            <v>CN</v>
          </cell>
          <cell r="W2795" t="str">
            <v>Compliant</v>
          </cell>
          <cell r="Y2795">
            <v>2779</v>
          </cell>
        </row>
        <row r="2796">
          <cell r="A2796" t="str">
            <v>A947.042500</v>
          </cell>
          <cell r="B2796" t="str">
            <v>Soundcraft</v>
          </cell>
          <cell r="C2796" t="str">
            <v>Vi1</v>
          </cell>
          <cell r="D2796" t="str">
            <v>A947.042500</v>
          </cell>
          <cell r="E2796" t="str">
            <v>SC-VI</v>
          </cell>
          <cell r="F2796" t="str">
            <v>YES</v>
          </cell>
          <cell r="H2796" t="str">
            <v>PSU MODULE</v>
          </cell>
          <cell r="I2796" t="str">
            <v xml:space="preserve">Vi1 spare psu (internal) </v>
          </cell>
          <cell r="J2796">
            <v>1890</v>
          </cell>
          <cell r="K2796">
            <v>1890</v>
          </cell>
          <cell r="L2796">
            <v>940.11</v>
          </cell>
          <cell r="V2796" t="str">
            <v>CN</v>
          </cell>
          <cell r="W2796" t="str">
            <v>Compliant</v>
          </cell>
          <cell r="Y2796">
            <v>2780</v>
          </cell>
        </row>
        <row r="2797">
          <cell r="A2797" t="str">
            <v>BH10.947406</v>
          </cell>
          <cell r="B2797" t="str">
            <v>Soundcraft</v>
          </cell>
          <cell r="C2797" t="str">
            <v>Vi1</v>
          </cell>
          <cell r="D2797" t="str">
            <v>BH10.947406</v>
          </cell>
          <cell r="E2797" t="str">
            <v>SC-OTHER</v>
          </cell>
          <cell r="F2797" t="str">
            <v>YES</v>
          </cell>
          <cell r="H2797" t="str">
            <v>VI1 FLIGHT CASE</v>
          </cell>
          <cell r="I2797" t="str">
            <v>Vi1 custom flight-case</v>
          </cell>
          <cell r="J2797">
            <v>4335</v>
          </cell>
          <cell r="K2797">
            <v>4335</v>
          </cell>
          <cell r="L2797">
            <v>2165.62</v>
          </cell>
          <cell r="R2797">
            <v>130</v>
          </cell>
          <cell r="S2797">
            <v>45</v>
          </cell>
          <cell r="T2797">
            <v>39</v>
          </cell>
          <cell r="U2797">
            <v>21</v>
          </cell>
          <cell r="V2797" t="str">
            <v>GB</v>
          </cell>
          <cell r="W2797" t="str">
            <v>Compliant</v>
          </cell>
          <cell r="Y2797">
            <v>2781</v>
          </cell>
        </row>
        <row r="2798">
          <cell r="A2798" t="str">
            <v>BF10.947008</v>
          </cell>
          <cell r="B2798" t="str">
            <v>Soundcraft</v>
          </cell>
          <cell r="C2798" t="str">
            <v>Vi1</v>
          </cell>
          <cell r="D2798" t="str">
            <v>BF10.947008</v>
          </cell>
          <cell r="E2798" t="str">
            <v>SC-SPARES</v>
          </cell>
          <cell r="F2798" t="str">
            <v>YES</v>
          </cell>
          <cell r="H2798" t="str">
            <v>VI1 DUSTCOVER</v>
          </cell>
          <cell r="I2798" t="str">
            <v>Vi1 Dust Cover</v>
          </cell>
          <cell r="J2798">
            <v>199</v>
          </cell>
          <cell r="K2798">
            <v>199</v>
          </cell>
          <cell r="L2798">
            <v>96.45</v>
          </cell>
          <cell r="V2798" t="str">
            <v>CN</v>
          </cell>
          <cell r="W2798" t="str">
            <v>Compliant</v>
          </cell>
          <cell r="Y2798">
            <v>2782</v>
          </cell>
        </row>
        <row r="2799">
          <cell r="A2799">
            <v>5083487</v>
          </cell>
          <cell r="B2799" t="str">
            <v>Soundcraft</v>
          </cell>
          <cell r="C2799" t="str">
            <v>Vi1000</v>
          </cell>
          <cell r="D2799">
            <v>5083487</v>
          </cell>
          <cell r="E2799" t="str">
            <v>SC-OTHER</v>
          </cell>
          <cell r="H2799" t="str">
            <v>Vi1000 Digital Mixing System</v>
          </cell>
          <cell r="I2799" t="str">
            <v>Vi1000 Digital Mixing System</v>
          </cell>
          <cell r="J2799">
            <v>28335</v>
          </cell>
          <cell r="K2799">
            <v>28335</v>
          </cell>
          <cell r="L2799">
            <v>15705.39</v>
          </cell>
          <cell r="P2799">
            <v>688705003115</v>
          </cell>
          <cell r="R2799">
            <v>102</v>
          </cell>
          <cell r="S2799">
            <v>37.4</v>
          </cell>
          <cell r="T2799">
            <v>38.6</v>
          </cell>
          <cell r="U2799">
            <v>23.2</v>
          </cell>
          <cell r="V2799" t="str">
            <v>CN</v>
          </cell>
          <cell r="W2799" t="str">
            <v>Compliant</v>
          </cell>
          <cell r="Y2799">
            <v>2783</v>
          </cell>
        </row>
        <row r="2800">
          <cell r="A2800" t="str">
            <v>5095581-00</v>
          </cell>
          <cell r="B2800" t="str">
            <v>Soundcraft</v>
          </cell>
          <cell r="C2800" t="str">
            <v>Vi1000</v>
          </cell>
          <cell r="D2800" t="str">
            <v>5095581-00</v>
          </cell>
          <cell r="F2800" t="str">
            <v>YES</v>
          </cell>
          <cell r="H2800" t="str">
            <v>Vi1000 Flightcase Amptown</v>
          </cell>
          <cell r="I2800" t="str">
            <v xml:space="preserve">Vi1000 Flightcase                                                       </v>
          </cell>
          <cell r="J2800">
            <v>3225</v>
          </cell>
          <cell r="K2800">
            <v>3225</v>
          </cell>
          <cell r="L2800">
            <v>1606.22</v>
          </cell>
          <cell r="V2800" t="str">
            <v>DE</v>
          </cell>
          <cell r="W2800" t="str">
            <v>Compliant</v>
          </cell>
          <cell r="Y2800">
            <v>2784</v>
          </cell>
        </row>
        <row r="2801">
          <cell r="A2801">
            <v>5056046</v>
          </cell>
          <cell r="B2801" t="str">
            <v>Soundcraft</v>
          </cell>
          <cell r="C2801" t="str">
            <v>Vi2000</v>
          </cell>
          <cell r="D2801">
            <v>5056046</v>
          </cell>
          <cell r="E2801" t="str">
            <v>SC-VI</v>
          </cell>
          <cell r="H2801" t="str">
            <v>Vi2000 Digital Mixing System</v>
          </cell>
          <cell r="I2801" t="str">
            <v xml:space="preserve">Vi2000 Digital Mixing System </v>
          </cell>
          <cell r="J2801">
            <v>47745</v>
          </cell>
          <cell r="K2801">
            <v>47745</v>
          </cell>
          <cell r="L2801">
            <v>26107.439999999999</v>
          </cell>
          <cell r="P2801">
            <v>688705001623</v>
          </cell>
          <cell r="V2801" t="str">
            <v>CN</v>
          </cell>
          <cell r="W2801" t="str">
            <v>Compliant</v>
          </cell>
          <cell r="Y2801">
            <v>2785</v>
          </cell>
        </row>
        <row r="2802">
          <cell r="A2802">
            <v>5042680</v>
          </cell>
          <cell r="B2802" t="str">
            <v>Soundcraft</v>
          </cell>
          <cell r="C2802" t="str">
            <v>Vi3000</v>
          </cell>
          <cell r="D2802">
            <v>5042680</v>
          </cell>
          <cell r="E2802" t="str">
            <v>SC-SI</v>
          </cell>
          <cell r="H2802" t="str">
            <v>Vi3000 Digital Mixing System</v>
          </cell>
          <cell r="I2802" t="str">
            <v>Vi3000 : 48</v>
          </cell>
          <cell r="J2802">
            <v>62515</v>
          </cell>
          <cell r="K2802">
            <v>62515</v>
          </cell>
          <cell r="L2802">
            <v>34590.67</v>
          </cell>
          <cell r="P2802">
            <v>688705000862</v>
          </cell>
          <cell r="V2802" t="str">
            <v>CN</v>
          </cell>
          <cell r="W2802" t="str">
            <v>Compliant</v>
          </cell>
          <cell r="Y2802">
            <v>2786</v>
          </cell>
        </row>
        <row r="2803">
          <cell r="A2803">
            <v>5047551</v>
          </cell>
          <cell r="B2803" t="str">
            <v>Soundcraft</v>
          </cell>
          <cell r="C2803" t="str">
            <v>Vi3000</v>
          </cell>
          <cell r="D2803">
            <v>5047551</v>
          </cell>
          <cell r="E2803" t="str">
            <v>SC-VI1</v>
          </cell>
          <cell r="H2803" t="str">
            <v>FLIGHTCASE,Vi3000 STANDARD</v>
          </cell>
          <cell r="I2803" t="str">
            <v>Vi3000 Standard flightcase</v>
          </cell>
          <cell r="J2803">
            <v>4300</v>
          </cell>
          <cell r="K2803">
            <v>4300</v>
          </cell>
          <cell r="L2803">
            <v>2149.34</v>
          </cell>
          <cell r="P2803">
            <v>688705001036</v>
          </cell>
          <cell r="V2803" t="str">
            <v>GB</v>
          </cell>
          <cell r="W2803" t="str">
            <v>Compliant</v>
          </cell>
          <cell r="Y2803">
            <v>2787</v>
          </cell>
        </row>
        <row r="2804">
          <cell r="A2804">
            <v>5047552</v>
          </cell>
          <cell r="B2804" t="str">
            <v>Soundcraft</v>
          </cell>
          <cell r="C2804" t="str">
            <v>Vi3000</v>
          </cell>
          <cell r="D2804">
            <v>5047552</v>
          </cell>
          <cell r="E2804" t="str">
            <v>SC-SPARES</v>
          </cell>
          <cell r="H2804" t="str">
            <v>FLIGHTCASE,Vi3000 DELUXE</v>
          </cell>
          <cell r="I2804" t="str">
            <v>Vi3000 Delux flightcase inc monitor stand, keyboard tray and rack fixings</v>
          </cell>
          <cell r="J2804">
            <v>5625</v>
          </cell>
          <cell r="K2804">
            <v>5625</v>
          </cell>
          <cell r="L2804">
            <v>2812.03</v>
          </cell>
          <cell r="P2804">
            <v>688705001043</v>
          </cell>
          <cell r="V2804" t="str">
            <v>CN</v>
          </cell>
          <cell r="W2804" t="str">
            <v>Compliant</v>
          </cell>
          <cell r="Y2804">
            <v>2788</v>
          </cell>
        </row>
        <row r="2805">
          <cell r="A2805">
            <v>5057291</v>
          </cell>
          <cell r="B2805" t="str">
            <v>Soundcraft</v>
          </cell>
          <cell r="C2805" t="str">
            <v>Vi5000/7000</v>
          </cell>
          <cell r="D2805">
            <v>5057291</v>
          </cell>
          <cell r="E2805">
            <v>31100900</v>
          </cell>
          <cell r="H2805" t="str">
            <v>VI7000 CONTROL SURFACE</v>
          </cell>
          <cell r="I2805" t="str">
            <v>Vi7000 Surface</v>
          </cell>
          <cell r="J2805">
            <v>52360</v>
          </cell>
          <cell r="K2805">
            <v>52360</v>
          </cell>
          <cell r="L2805">
            <v>29399.69</v>
          </cell>
          <cell r="P2805">
            <v>688705001784</v>
          </cell>
          <cell r="V2805" t="str">
            <v>CN</v>
          </cell>
          <cell r="W2805" t="str">
            <v>Compliant</v>
          </cell>
          <cell r="Y2805">
            <v>2789</v>
          </cell>
        </row>
        <row r="2806">
          <cell r="A2806">
            <v>5057292</v>
          </cell>
          <cell r="B2806" t="str">
            <v>Soundcraft</v>
          </cell>
          <cell r="C2806" t="str">
            <v>Vi5000/7000</v>
          </cell>
          <cell r="D2806">
            <v>5057292</v>
          </cell>
          <cell r="E2806" t="str">
            <v>SC-VI</v>
          </cell>
          <cell r="H2806" t="str">
            <v>VI5000 CONTROL SURFACE</v>
          </cell>
          <cell r="I2806" t="str">
            <v>Vi5000 Surface</v>
          </cell>
          <cell r="J2806">
            <v>51235</v>
          </cell>
          <cell r="K2806">
            <v>51235</v>
          </cell>
          <cell r="L2806">
            <v>28743.360000000001</v>
          </cell>
          <cell r="P2806">
            <v>688705001791</v>
          </cell>
          <cell r="V2806" t="str">
            <v>CN</v>
          </cell>
          <cell r="W2806" t="str">
            <v>Compliant</v>
          </cell>
          <cell r="Y2806">
            <v>2790</v>
          </cell>
        </row>
        <row r="2807">
          <cell r="A2807" t="str">
            <v>5059729HU</v>
          </cell>
          <cell r="B2807" t="str">
            <v>Soundcraft</v>
          </cell>
          <cell r="C2807" t="str">
            <v>Vi5000/7000</v>
          </cell>
          <cell r="D2807" t="str">
            <v>5059729HU</v>
          </cell>
          <cell r="E2807" t="str">
            <v>SC-SI</v>
          </cell>
          <cell r="H2807" t="str">
            <v>VI5000/7000 LOCAL RACK 96kHz Full Opt</v>
          </cell>
          <cell r="I2807" t="str">
            <v>ViLR-96FO 96kHz Fully Multimode Optical local rack for use with Vi5000/7000</v>
          </cell>
          <cell r="J2807">
            <v>95185</v>
          </cell>
          <cell r="K2807">
            <v>95185</v>
          </cell>
          <cell r="L2807">
            <v>47587.96</v>
          </cell>
          <cell r="P2807">
            <v>688705002385</v>
          </cell>
          <cell r="V2807" t="str">
            <v>CN</v>
          </cell>
          <cell r="W2807" t="str">
            <v>Compliant</v>
          </cell>
          <cell r="Y2807">
            <v>2791</v>
          </cell>
        </row>
        <row r="2808">
          <cell r="A2808" t="str">
            <v>5059730HU</v>
          </cell>
          <cell r="B2808" t="str">
            <v>Soundcraft</v>
          </cell>
          <cell r="C2808" t="str">
            <v>Vi5000/7000</v>
          </cell>
          <cell r="D2808" t="str">
            <v>5059730HU</v>
          </cell>
          <cell r="E2808" t="str">
            <v>SC-VI</v>
          </cell>
          <cell r="H2808" t="str">
            <v>VI5000/7000 LOCAL RACK 96kHz Cat 5</v>
          </cell>
          <cell r="I2808" t="str">
            <v>ViLR-96C5  96kHz Cat5 local rack for use with Vi5000/7000</v>
          </cell>
          <cell r="J2808">
            <v>78810</v>
          </cell>
          <cell r="K2808">
            <v>78810</v>
          </cell>
          <cell r="L2808">
            <v>43519.81</v>
          </cell>
          <cell r="P2808">
            <v>688705002378</v>
          </cell>
          <cell r="R2808">
            <v>80</v>
          </cell>
          <cell r="S2808">
            <v>30.5</v>
          </cell>
          <cell r="T2808">
            <v>24</v>
          </cell>
          <cell r="U2808">
            <v>30.5</v>
          </cell>
          <cell r="V2808" t="str">
            <v>CN</v>
          </cell>
          <cell r="W2808" t="str">
            <v>Compliant</v>
          </cell>
          <cell r="Y2808">
            <v>2792</v>
          </cell>
        </row>
        <row r="2809">
          <cell r="A2809" t="str">
            <v>5059731HU</v>
          </cell>
          <cell r="B2809" t="str">
            <v>Soundcraft</v>
          </cell>
          <cell r="C2809" t="str">
            <v>Vi5000/7000</v>
          </cell>
          <cell r="D2809" t="str">
            <v>5059731HU</v>
          </cell>
          <cell r="E2809" t="str">
            <v>SC-VI</v>
          </cell>
          <cell r="H2809" t="str">
            <v>VI5000/7000 LOCAL RACK 48kHz Cat 5</v>
          </cell>
          <cell r="I2809" t="str">
            <v>ViLR-48C5  48kHz Cat5 local rack for use with Vi5000/7000</v>
          </cell>
          <cell r="J2809">
            <v>62720</v>
          </cell>
          <cell r="K2809">
            <v>62720</v>
          </cell>
          <cell r="L2809">
            <v>34668.74</v>
          </cell>
          <cell r="P2809">
            <v>688705002361</v>
          </cell>
          <cell r="R2809">
            <v>81</v>
          </cell>
          <cell r="S2809">
            <v>30.5</v>
          </cell>
          <cell r="T2809">
            <v>24</v>
          </cell>
          <cell r="U2809">
            <v>30.5</v>
          </cell>
          <cell r="V2809" t="str">
            <v>HU</v>
          </cell>
          <cell r="W2809" t="str">
            <v>Compliant</v>
          </cell>
          <cell r="Y2809">
            <v>2793</v>
          </cell>
        </row>
        <row r="2810">
          <cell r="A2810" t="str">
            <v>5059732HU</v>
          </cell>
          <cell r="B2810" t="str">
            <v>Soundcraft</v>
          </cell>
          <cell r="C2810" t="str">
            <v>Vi5000/7000</v>
          </cell>
          <cell r="D2810" t="str">
            <v>5059732HU</v>
          </cell>
          <cell r="E2810" t="str">
            <v>SC-VI</v>
          </cell>
          <cell r="H2810" t="str">
            <v>VI5000/7000 LOCAL RACK 48kHz Optical</v>
          </cell>
          <cell r="I2810" t="str">
            <v>ViLR-48MO 48kHz Multimode Optical local rack for use with Vi5000/7000</v>
          </cell>
          <cell r="J2810">
            <v>68855</v>
          </cell>
          <cell r="K2810">
            <v>68855</v>
          </cell>
          <cell r="L2810">
            <v>38132.36</v>
          </cell>
          <cell r="P2810">
            <v>688705002354</v>
          </cell>
          <cell r="R2810">
            <v>83</v>
          </cell>
          <cell r="S2810">
            <v>24</v>
          </cell>
          <cell r="T2810">
            <v>21</v>
          </cell>
          <cell r="U2810">
            <v>24</v>
          </cell>
          <cell r="V2810" t="str">
            <v>HU</v>
          </cell>
          <cell r="W2810" t="str">
            <v>Compliant</v>
          </cell>
          <cell r="Y2810">
            <v>2794</v>
          </cell>
        </row>
        <row r="2811">
          <cell r="A2811" t="str">
            <v>5059733HU</v>
          </cell>
          <cell r="B2811" t="str">
            <v>Soundcraft</v>
          </cell>
          <cell r="C2811" t="str">
            <v>Vi5000/7000</v>
          </cell>
          <cell r="D2811" t="str">
            <v>5059733HU</v>
          </cell>
          <cell r="E2811" t="str">
            <v>SC-VI</v>
          </cell>
          <cell r="H2811" t="str">
            <v>VI5000/7000 LOCAL RACK 96kHz Optical</v>
          </cell>
          <cell r="I2811" t="str">
            <v>ViLR-96MO 96kHz Multimode Optical local rack for use with Vi5000/7000</v>
          </cell>
          <cell r="J2811">
            <v>85395</v>
          </cell>
          <cell r="K2811">
            <v>85395</v>
          </cell>
          <cell r="L2811">
            <v>47310.47</v>
          </cell>
          <cell r="P2811">
            <v>688705002347</v>
          </cell>
          <cell r="R2811">
            <v>60</v>
          </cell>
          <cell r="S2811">
            <v>30</v>
          </cell>
          <cell r="T2811">
            <v>25</v>
          </cell>
          <cell r="U2811">
            <v>30</v>
          </cell>
          <cell r="V2811" t="str">
            <v>CN</v>
          </cell>
          <cell r="W2811" t="str">
            <v>Compliant</v>
          </cell>
          <cell r="Y2811">
            <v>2795</v>
          </cell>
        </row>
        <row r="2812">
          <cell r="A2812">
            <v>5059570</v>
          </cell>
          <cell r="B2812" t="str">
            <v>Soundcraft</v>
          </cell>
          <cell r="C2812" t="str">
            <v>Vi5000/7000 Accessories</v>
          </cell>
          <cell r="D2812">
            <v>5059570</v>
          </cell>
          <cell r="E2812">
            <v>31100900</v>
          </cell>
          <cell r="F2812" t="str">
            <v>YES</v>
          </cell>
          <cell r="H2812" t="str">
            <v>FLIGHTCASE,VI5000 SURFACE,DELUXE</v>
          </cell>
          <cell r="I2812" t="str">
            <v>Vi5000 flightcase inc 2 x monitor mount + 4 U of rack space</v>
          </cell>
          <cell r="J2812">
            <v>8435</v>
          </cell>
          <cell r="K2812">
            <v>8435</v>
          </cell>
          <cell r="L2812">
            <v>4212.9799999999996</v>
          </cell>
          <cell r="V2812" t="str">
            <v>CN</v>
          </cell>
          <cell r="W2812" t="str">
            <v>Compliant</v>
          </cell>
          <cell r="Y2812">
            <v>2796</v>
          </cell>
        </row>
        <row r="2813">
          <cell r="A2813">
            <v>5059572</v>
          </cell>
          <cell r="B2813" t="str">
            <v>Soundcraft</v>
          </cell>
          <cell r="C2813" t="str">
            <v>Vi5000/7000 Accessories</v>
          </cell>
          <cell r="D2813">
            <v>5059572</v>
          </cell>
          <cell r="E2813">
            <v>72412000</v>
          </cell>
          <cell r="F2813" t="str">
            <v>YES</v>
          </cell>
          <cell r="H2813" t="str">
            <v>FLIGHTCASE,VI7000 SURFACE,DELUXE</v>
          </cell>
          <cell r="I2813" t="str">
            <v>Vi7000 flightcase inc 2 x monitor mount + 4 U of rack space</v>
          </cell>
          <cell r="J2813">
            <v>8780</v>
          </cell>
          <cell r="K2813">
            <v>8780</v>
          </cell>
          <cell r="L2813">
            <v>4384.6499999999996</v>
          </cell>
          <cell r="V2813" t="str">
            <v>CN</v>
          </cell>
          <cell r="W2813" t="str">
            <v>Compliant</v>
          </cell>
          <cell r="Y2813">
            <v>2797</v>
          </cell>
        </row>
        <row r="2814">
          <cell r="A2814" t="str">
            <v>RS2546SP</v>
          </cell>
          <cell r="B2814" t="str">
            <v>Soundcraft</v>
          </cell>
          <cell r="C2814" t="str">
            <v>Vi5000/7000 Accessories</v>
          </cell>
          <cell r="D2814" t="str">
            <v>RS2546SP</v>
          </cell>
          <cell r="E2814" t="str">
            <v>MIX-HALB</v>
          </cell>
          <cell r="F2814" t="str">
            <v>YES</v>
          </cell>
          <cell r="H2814" t="str">
            <v>VI 1U XLR BREAKOUT BOX 16M</v>
          </cell>
          <cell r="I2814" t="str">
            <v>1U 16M XLR Brk Box</v>
          </cell>
          <cell r="J2814">
            <v>1030</v>
          </cell>
          <cell r="K2814">
            <v>1030</v>
          </cell>
          <cell r="L2814">
            <v>491.31</v>
          </cell>
          <cell r="V2814" t="str">
            <v>CN</v>
          </cell>
          <cell r="W2814" t="str">
            <v>Compliant</v>
          </cell>
          <cell r="Y2814">
            <v>2798</v>
          </cell>
        </row>
        <row r="2815">
          <cell r="A2815" t="str">
            <v>RS2565SP</v>
          </cell>
          <cell r="B2815" t="str">
            <v>Soundcraft</v>
          </cell>
          <cell r="C2815" t="str">
            <v>Vi5000/7000 Accessories</v>
          </cell>
          <cell r="D2815" t="str">
            <v>RS2565SP</v>
          </cell>
          <cell r="E2815" t="str">
            <v>SC-SPARES</v>
          </cell>
          <cell r="F2815" t="str">
            <v>YES</v>
          </cell>
          <cell r="H2815" t="str">
            <v>VI 1U XLR BREAKOUT BOX 8F/8M SPR ASSY</v>
          </cell>
          <cell r="I2815" t="str">
            <v>1U8F/8M XLR</v>
          </cell>
          <cell r="J2815">
            <v>1030</v>
          </cell>
          <cell r="K2815">
            <v>1030</v>
          </cell>
          <cell r="L2815">
            <v>491.31</v>
          </cell>
          <cell r="V2815" t="str">
            <v>CN</v>
          </cell>
          <cell r="W2815" t="str">
            <v>Compliant</v>
          </cell>
          <cell r="Y2815">
            <v>2799</v>
          </cell>
        </row>
        <row r="2816">
          <cell r="A2816">
            <v>5058757</v>
          </cell>
          <cell r="B2816" t="str">
            <v>Soundcraft</v>
          </cell>
          <cell r="C2816" t="str">
            <v>Vi5000/7000 Accessories</v>
          </cell>
          <cell r="D2816">
            <v>5058757</v>
          </cell>
          <cell r="E2816">
            <v>31100900</v>
          </cell>
          <cell r="F2816" t="str">
            <v>YES</v>
          </cell>
          <cell r="H2816" t="str">
            <v>VIX000 Breakout Panel Local Rack CAT5 2SB</v>
          </cell>
          <cell r="I2816" t="str">
            <v>Cat5 2U Panel for 2 x SB</v>
          </cell>
          <cell r="J2816">
            <v>1670</v>
          </cell>
          <cell r="K2816">
            <v>1670</v>
          </cell>
          <cell r="L2816">
            <v>829.93</v>
          </cell>
          <cell r="V2816" t="str">
            <v>CN</v>
          </cell>
          <cell r="W2816" t="str">
            <v>Compliant</v>
          </cell>
          <cell r="Y2816">
            <v>2800</v>
          </cell>
        </row>
        <row r="2817">
          <cell r="A2817">
            <v>5056738</v>
          </cell>
          <cell r="B2817" t="str">
            <v>Soundcraft</v>
          </cell>
          <cell r="C2817" t="str">
            <v>Vi5000/7000 Accessories</v>
          </cell>
          <cell r="D2817">
            <v>5056738</v>
          </cell>
          <cell r="E2817" t="str">
            <v>SC-UI</v>
          </cell>
          <cell r="F2817" t="str">
            <v>YES</v>
          </cell>
          <cell r="H2817" t="str">
            <v>SCR,VI ACTIVE BREAKOUT BOX</v>
          </cell>
          <cell r="I2817" t="str">
            <v>Vi Blu Link Active Breakout box - local IO</v>
          </cell>
          <cell r="J2817">
            <v>5865</v>
          </cell>
          <cell r="K2817">
            <v>5865</v>
          </cell>
          <cell r="L2817">
            <v>2925.9</v>
          </cell>
          <cell r="V2817" t="str">
            <v>CN</v>
          </cell>
          <cell r="W2817" t="str">
            <v>Compliant</v>
          </cell>
          <cell r="Y2817">
            <v>2801</v>
          </cell>
        </row>
        <row r="2818">
          <cell r="A2818">
            <v>5058847</v>
          </cell>
          <cell r="B2818" t="str">
            <v>Soundcraft</v>
          </cell>
          <cell r="C2818" t="str">
            <v>Vi5000/7000 Accessories</v>
          </cell>
          <cell r="D2818">
            <v>5058847</v>
          </cell>
          <cell r="E2818">
            <v>31100900</v>
          </cell>
          <cell r="F2818" t="str">
            <v>YES</v>
          </cell>
          <cell r="H2818" t="str">
            <v>VIX000 Breakout Panel  OPT 1SB/2C</v>
          </cell>
          <cell r="I2818" t="str">
            <v xml:space="preserve">Optical 2U Panel for 1 x SB </v>
          </cell>
          <cell r="J2818">
            <v>3810</v>
          </cell>
          <cell r="K2818">
            <v>3810</v>
          </cell>
          <cell r="L2818">
            <v>1904.15</v>
          </cell>
          <cell r="V2818" t="str">
            <v>CN</v>
          </cell>
          <cell r="W2818" t="str">
            <v>Compliant</v>
          </cell>
          <cell r="Y2818">
            <v>2802</v>
          </cell>
        </row>
        <row r="2819">
          <cell r="A2819" t="str">
            <v>5064929.V</v>
          </cell>
          <cell r="B2819" t="str">
            <v>Soundcraft</v>
          </cell>
          <cell r="C2819" t="str">
            <v>Vi Series Upgrade Kits</v>
          </cell>
          <cell r="D2819" t="str">
            <v>5064929.V</v>
          </cell>
          <cell r="E2819">
            <v>31100900</v>
          </cell>
          <cell r="F2819" t="str">
            <v>YES</v>
          </cell>
          <cell r="H2819" t="str">
            <v>VI200 SYSTEM CONTROL MODULE,TSPR</v>
          </cell>
          <cell r="I2819" t="str">
            <v>Vi200 Control Module Upgrade</v>
          </cell>
          <cell r="J2819">
            <v>6540</v>
          </cell>
          <cell r="K2819">
            <v>6540</v>
          </cell>
          <cell r="L2819">
            <v>3368.05</v>
          </cell>
          <cell r="V2819" t="str">
            <v>CN</v>
          </cell>
          <cell r="W2819" t="str">
            <v>Compliant</v>
          </cell>
          <cell r="Y2819">
            <v>2803</v>
          </cell>
        </row>
        <row r="2820">
          <cell r="A2820" t="str">
            <v>5064930.V</v>
          </cell>
          <cell r="B2820" t="str">
            <v>Soundcraft</v>
          </cell>
          <cell r="C2820" t="str">
            <v>Vi Series Upgrade Kits</v>
          </cell>
          <cell r="D2820" t="str">
            <v>5064930.V</v>
          </cell>
          <cell r="E2820">
            <v>31000000</v>
          </cell>
          <cell r="F2820" t="str">
            <v>YES</v>
          </cell>
          <cell r="H2820" t="str">
            <v>VI400 SYSTEM CONTROL MODULE,TSPR</v>
          </cell>
          <cell r="I2820" t="str">
            <v>Vi400 Control Module Upgrade</v>
          </cell>
          <cell r="J2820">
            <v>7080</v>
          </cell>
          <cell r="K2820">
            <v>7080</v>
          </cell>
          <cell r="L2820">
            <v>3645.71</v>
          </cell>
          <cell r="R2820">
            <v>4.5</v>
          </cell>
          <cell r="S2820">
            <v>20</v>
          </cell>
          <cell r="T2820">
            <v>19</v>
          </cell>
          <cell r="U2820">
            <v>20</v>
          </cell>
          <cell r="V2820" t="str">
            <v>CN</v>
          </cell>
          <cell r="W2820" t="str">
            <v>Compliant</v>
          </cell>
          <cell r="Y2820">
            <v>2804</v>
          </cell>
        </row>
        <row r="2821">
          <cell r="A2821" t="str">
            <v>5064931.V</v>
          </cell>
          <cell r="B2821" t="str">
            <v>Soundcraft</v>
          </cell>
          <cell r="C2821" t="str">
            <v>Vi Series Upgrade Kits</v>
          </cell>
          <cell r="D2821" t="str">
            <v>5064931.V</v>
          </cell>
          <cell r="E2821">
            <v>83300300</v>
          </cell>
          <cell r="F2821" t="str">
            <v>YES</v>
          </cell>
          <cell r="H2821" t="str">
            <v>VI600 SYSTEM CONTROL MODULE,TSPR</v>
          </cell>
          <cell r="I2821" t="str">
            <v>Vi600 Control Module Upgrade</v>
          </cell>
          <cell r="J2821">
            <v>7240</v>
          </cell>
          <cell r="K2821">
            <v>7240</v>
          </cell>
          <cell r="L2821">
            <v>3727.71</v>
          </cell>
          <cell r="R2821">
            <v>4.5</v>
          </cell>
          <cell r="S2821">
            <v>20</v>
          </cell>
          <cell r="T2821">
            <v>19</v>
          </cell>
          <cell r="U2821">
            <v>20</v>
          </cell>
          <cell r="V2821" t="str">
            <v>CN</v>
          </cell>
          <cell r="W2821" t="str">
            <v>Compliant</v>
          </cell>
          <cell r="Y2821">
            <v>2805</v>
          </cell>
        </row>
        <row r="2822">
          <cell r="A2822">
            <v>5049655</v>
          </cell>
          <cell r="B2822" t="str">
            <v>Soundcraft</v>
          </cell>
          <cell r="C2822" t="str">
            <v>Si Series Stageboxes</v>
          </cell>
          <cell r="D2822">
            <v>5049655</v>
          </cell>
          <cell r="E2822" t="str">
            <v>SC-SML CO</v>
          </cell>
          <cell r="H2822" t="str">
            <v>Mini Stagebox-16R</v>
          </cell>
          <cell r="I2822" t="str">
            <v>MSB-16R</v>
          </cell>
          <cell r="J2822">
            <v>2125</v>
          </cell>
          <cell r="K2822">
            <v>1770</v>
          </cell>
          <cell r="L2822">
            <v>1326.62</v>
          </cell>
          <cell r="P2822">
            <v>688705003535</v>
          </cell>
          <cell r="R2822">
            <v>15.5</v>
          </cell>
          <cell r="S2822">
            <v>22</v>
          </cell>
          <cell r="T2822">
            <v>17</v>
          </cell>
          <cell r="U2822">
            <v>9.8000000000000007</v>
          </cell>
          <cell r="V2822" t="str">
            <v>CN</v>
          </cell>
          <cell r="W2822" t="str">
            <v>Compliant</v>
          </cell>
          <cell r="Y2822">
            <v>2806</v>
          </cell>
        </row>
        <row r="2823">
          <cell r="A2823">
            <v>5074417</v>
          </cell>
          <cell r="B2823" t="str">
            <v>Soundcraft</v>
          </cell>
          <cell r="C2823" t="str">
            <v>Si Series Stageboxes</v>
          </cell>
          <cell r="D2823">
            <v>5074417</v>
          </cell>
          <cell r="E2823">
            <v>20110000</v>
          </cell>
          <cell r="H2823" t="str">
            <v>Mini Stagebox 16i US</v>
          </cell>
          <cell r="I2823" t="str">
            <v>Mini Stagebox 16i US</v>
          </cell>
          <cell r="J2823">
            <v>1485</v>
          </cell>
          <cell r="K2823">
            <v>1195</v>
          </cell>
          <cell r="L2823">
            <v>890.78</v>
          </cell>
          <cell r="P2823">
            <v>688705002637</v>
          </cell>
          <cell r="V2823" t="str">
            <v>CN</v>
          </cell>
          <cell r="W2823" t="str">
            <v>Compliant</v>
          </cell>
          <cell r="Y2823">
            <v>2807</v>
          </cell>
        </row>
        <row r="2824">
          <cell r="A2824">
            <v>5074418</v>
          </cell>
          <cell r="B2824" t="str">
            <v>Soundcraft</v>
          </cell>
          <cell r="C2824" t="str">
            <v>Si Series Stageboxes</v>
          </cell>
          <cell r="D2824">
            <v>5074418</v>
          </cell>
          <cell r="E2824" t="str">
            <v>SC-SI</v>
          </cell>
          <cell r="H2824" t="str">
            <v>Mini Stagebox 32i US</v>
          </cell>
          <cell r="I2824" t="str">
            <v>Mini Stagebox 32i US</v>
          </cell>
          <cell r="J2824">
            <v>2685</v>
          </cell>
          <cell r="K2824">
            <v>2155</v>
          </cell>
          <cell r="L2824">
            <v>1608.89</v>
          </cell>
          <cell r="P2824">
            <v>688705002620</v>
          </cell>
          <cell r="V2824" t="str">
            <v>CN</v>
          </cell>
          <cell r="W2824" t="str">
            <v>Compliant</v>
          </cell>
          <cell r="Y2824">
            <v>2808</v>
          </cell>
        </row>
        <row r="2825">
          <cell r="A2825">
            <v>5049659</v>
          </cell>
          <cell r="B2825" t="str">
            <v>Soundcraft</v>
          </cell>
          <cell r="C2825" t="str">
            <v>Si Series Stageboxes</v>
          </cell>
          <cell r="D2825">
            <v>5049659</v>
          </cell>
          <cell r="E2825" t="str">
            <v>SC-SI</v>
          </cell>
          <cell r="H2825" t="str">
            <v xml:space="preserve">Mini Stagebox 32R </v>
          </cell>
          <cell r="I2825" t="str">
            <v>MSB-32R</v>
          </cell>
          <cell r="J2825">
            <v>3820</v>
          </cell>
          <cell r="K2825">
            <v>3180</v>
          </cell>
          <cell r="L2825">
            <v>2384.15</v>
          </cell>
          <cell r="P2825">
            <v>688705003542</v>
          </cell>
          <cell r="R2825">
            <v>17.7</v>
          </cell>
          <cell r="S2825">
            <v>22</v>
          </cell>
          <cell r="T2825">
            <v>17</v>
          </cell>
          <cell r="U2825">
            <v>9.8000000000000007</v>
          </cell>
          <cell r="V2825" t="str">
            <v>CN</v>
          </cell>
          <cell r="W2825" t="str">
            <v>Compliant</v>
          </cell>
          <cell r="Y2825">
            <v>2809</v>
          </cell>
        </row>
        <row r="2826">
          <cell r="A2826" t="str">
            <v>E947.350000</v>
          </cell>
          <cell r="B2826" t="str">
            <v>Soundcraft</v>
          </cell>
          <cell r="C2826" t="str">
            <v>Vi Series Stageboxes</v>
          </cell>
          <cell r="D2826" t="str">
            <v>E947.350000</v>
          </cell>
          <cell r="E2826" t="str">
            <v>SC-VI</v>
          </cell>
          <cell r="H2826" t="str">
            <v>Compact Stage Box - 32/8+8: Cat5 Neutrik</v>
          </cell>
          <cell r="I2826" t="str">
            <v>Compact Stage Box - 32/8+8: Cat5 Neutrik</v>
          </cell>
          <cell r="J2826">
            <v>6835</v>
          </cell>
          <cell r="K2826">
            <v>6835</v>
          </cell>
          <cell r="L2826">
            <v>4946.28</v>
          </cell>
          <cell r="P2826">
            <v>688705002866</v>
          </cell>
          <cell r="R2826">
            <v>15</v>
          </cell>
          <cell r="S2826">
            <v>30</v>
          </cell>
          <cell r="T2826">
            <v>15</v>
          </cell>
          <cell r="U2826">
            <v>15</v>
          </cell>
          <cell r="V2826" t="str">
            <v>CN</v>
          </cell>
          <cell r="W2826" t="str">
            <v>Compliant</v>
          </cell>
          <cell r="Y2826">
            <v>2810</v>
          </cell>
        </row>
        <row r="2827">
          <cell r="A2827" t="str">
            <v>E947.351000</v>
          </cell>
          <cell r="B2827" t="str">
            <v>Soundcraft</v>
          </cell>
          <cell r="C2827" t="str">
            <v>Vi Series Stageboxes</v>
          </cell>
          <cell r="D2827" t="str">
            <v>E947.351000</v>
          </cell>
          <cell r="E2827" t="str">
            <v>SC-VI</v>
          </cell>
          <cell r="H2827" t="str">
            <v>Compact Stage Box - 32/8+8: Optical SC</v>
          </cell>
          <cell r="I2827" t="str">
            <v>Compact Stage Box - 32/8+8: Optical SC</v>
          </cell>
          <cell r="J2827">
            <v>8730</v>
          </cell>
          <cell r="K2827">
            <v>8730</v>
          </cell>
          <cell r="L2827">
            <v>4923.6899999999996</v>
          </cell>
          <cell r="P2827">
            <v>688705247816</v>
          </cell>
          <cell r="R2827">
            <v>15</v>
          </cell>
          <cell r="S2827">
            <v>30</v>
          </cell>
          <cell r="T2827">
            <v>22</v>
          </cell>
          <cell r="U2827">
            <v>14</v>
          </cell>
          <cell r="V2827" t="str">
            <v>CN</v>
          </cell>
          <cell r="W2827" t="str">
            <v>Compliant</v>
          </cell>
          <cell r="Y2827">
            <v>2811</v>
          </cell>
        </row>
        <row r="2828">
          <cell r="A2828">
            <v>5031234</v>
          </cell>
          <cell r="B2828" t="str">
            <v>Soundcraft</v>
          </cell>
          <cell r="C2828" t="str">
            <v>Vi Series Stageboxes</v>
          </cell>
          <cell r="D2828">
            <v>5031234</v>
          </cell>
          <cell r="E2828" t="str">
            <v>SC-SPARES</v>
          </cell>
          <cell r="H2828" t="str">
            <v>Compact Stagebox 32/16 Cat 5</v>
          </cell>
          <cell r="I2828" t="str">
            <v>Compact Stage Box - 32/16: Cat5 Neutrik</v>
          </cell>
          <cell r="J2828">
            <v>7070</v>
          </cell>
          <cell r="K2828">
            <v>7070</v>
          </cell>
          <cell r="L2828">
            <v>3938.17</v>
          </cell>
          <cell r="P2828">
            <v>688705002293</v>
          </cell>
          <cell r="R2828">
            <v>15</v>
          </cell>
          <cell r="S2828">
            <v>30</v>
          </cell>
          <cell r="T2828">
            <v>15</v>
          </cell>
          <cell r="U2828">
            <v>15</v>
          </cell>
          <cell r="V2828" t="str">
            <v>CN</v>
          </cell>
          <cell r="W2828" t="str">
            <v>Compliant</v>
          </cell>
          <cell r="Y2828">
            <v>2812</v>
          </cell>
        </row>
        <row r="2829">
          <cell r="A2829" t="str">
            <v>RW5786HU</v>
          </cell>
          <cell r="B2829" t="str">
            <v>Soundcraft</v>
          </cell>
          <cell r="C2829" t="str">
            <v>Vi Series Stageboxes</v>
          </cell>
          <cell r="D2829" t="str">
            <v>RW5786HU</v>
          </cell>
          <cell r="E2829" t="str">
            <v>SC-SML CO</v>
          </cell>
          <cell r="H2829" t="str">
            <v>ViSB 64:32 C5 - Vi Stage-box 64:32 Cat5</v>
          </cell>
          <cell r="I2829" t="str">
            <v>ViSB 64:32 C5 - Vi Stage-box 64:32 Cat5</v>
          </cell>
          <cell r="J2829">
            <v>19575</v>
          </cell>
          <cell r="K2829">
            <v>19575</v>
          </cell>
          <cell r="L2829">
            <v>10585.21</v>
          </cell>
          <cell r="P2829">
            <v>688705002460</v>
          </cell>
          <cell r="R2829">
            <v>192</v>
          </cell>
          <cell r="T2829">
            <v>45</v>
          </cell>
          <cell r="U2829">
            <v>25</v>
          </cell>
          <cell r="V2829" t="str">
            <v>HU</v>
          </cell>
          <cell r="W2829" t="str">
            <v>Compliant</v>
          </cell>
          <cell r="Y2829">
            <v>2813</v>
          </cell>
        </row>
        <row r="2830">
          <cell r="A2830" t="str">
            <v>RW5786OHU</v>
          </cell>
          <cell r="B2830" t="str">
            <v>Soundcraft</v>
          </cell>
          <cell r="C2830" t="str">
            <v>Vi Series Stageboxes</v>
          </cell>
          <cell r="D2830" t="str">
            <v>RW5786OHU</v>
          </cell>
          <cell r="E2830" t="str">
            <v>SC-VI</v>
          </cell>
          <cell r="H2830" t="str">
            <v>Vi Stagebox Optical 64:32</v>
          </cell>
          <cell r="I2830" t="str">
            <v>ViSB 64:32 MO - Vi Stage-box 64:32 Optical Multimode</v>
          </cell>
          <cell r="J2830">
            <v>21960</v>
          </cell>
          <cell r="K2830">
            <v>21960</v>
          </cell>
          <cell r="L2830">
            <v>11897.91</v>
          </cell>
          <cell r="P2830">
            <v>688705002453</v>
          </cell>
          <cell r="R2830">
            <v>60</v>
          </cell>
          <cell r="T2830">
            <v>21.5</v>
          </cell>
          <cell r="U2830">
            <v>21</v>
          </cell>
          <cell r="V2830" t="str">
            <v>HU</v>
          </cell>
          <cell r="W2830" t="str">
            <v>Compliant</v>
          </cell>
          <cell r="Y2830">
            <v>2814</v>
          </cell>
        </row>
        <row r="2831">
          <cell r="A2831" t="str">
            <v>RW5801C</v>
          </cell>
          <cell r="B2831" t="str">
            <v>Soundcraft</v>
          </cell>
          <cell r="C2831" t="str">
            <v>Vi Series Stageboxes</v>
          </cell>
          <cell r="D2831" t="str">
            <v>RW5801C</v>
          </cell>
          <cell r="E2831" t="str">
            <v>SC-VI</v>
          </cell>
          <cell r="F2831" t="str">
            <v>YES</v>
          </cell>
          <cell r="H2831" t="str">
            <v>Vi Stagebox Cat5 48:24</v>
          </cell>
          <cell r="I2831" t="str">
            <v>ViSB 48:16 C5 - Vi Stage-box 48:16 Cat5</v>
          </cell>
          <cell r="R2831">
            <v>55</v>
          </cell>
          <cell r="T2831">
            <v>22.5</v>
          </cell>
          <cell r="U2831">
            <v>21.5</v>
          </cell>
          <cell r="V2831" t="str">
            <v>HU</v>
          </cell>
          <cell r="W2831" t="str">
            <v>Compliant</v>
          </cell>
          <cell r="Y2831">
            <v>2815</v>
          </cell>
        </row>
        <row r="2832">
          <cell r="A2832" t="str">
            <v>A949.049032-01.V</v>
          </cell>
          <cell r="B2832" t="str">
            <v>Soundcraft</v>
          </cell>
          <cell r="C2832" t="str">
            <v>Option Cards (CSB MADI HD Console)</v>
          </cell>
          <cell r="D2832" t="str">
            <v>A949.049032-01.V</v>
          </cell>
          <cell r="E2832" t="str">
            <v>ST-SPARES</v>
          </cell>
          <cell r="F2832" t="str">
            <v>YES</v>
          </cell>
          <cell r="H2832" t="str">
            <v>MADI HD CARD CSB OPTICAL MULTIMODE 3HU T</v>
          </cell>
          <cell r="I2832" t="str">
            <v>CSB Optical MADI HD card Multi mode</v>
          </cell>
          <cell r="J2832">
            <v>1920</v>
          </cell>
          <cell r="K2832">
            <v>1920</v>
          </cell>
          <cell r="L2832">
            <v>663.44</v>
          </cell>
          <cell r="R2832">
            <v>1</v>
          </cell>
          <cell r="S2832">
            <v>10</v>
          </cell>
          <cell r="T2832">
            <v>10</v>
          </cell>
          <cell r="V2832" t="str">
            <v>CN</v>
          </cell>
          <cell r="W2832" t="str">
            <v>Compliant</v>
          </cell>
          <cell r="Y2832">
            <v>2816</v>
          </cell>
        </row>
        <row r="2833">
          <cell r="A2833" t="str">
            <v>A949.055632-01.V</v>
          </cell>
          <cell r="B2833" t="str">
            <v>Soundcraft</v>
          </cell>
          <cell r="C2833" t="str">
            <v>Option Cards (CSB MADI HD Console)</v>
          </cell>
          <cell r="D2833" t="str">
            <v>A949.055632-01.V</v>
          </cell>
          <cell r="F2833" t="str">
            <v>YES</v>
          </cell>
          <cell r="H2833" t="str">
            <v>ViSB Cat5 MADI HD card</v>
          </cell>
          <cell r="I2833" t="str">
            <v>ViSB Cat5 MADI HD card</v>
          </cell>
          <cell r="J2833">
            <v>1425</v>
          </cell>
          <cell r="K2833">
            <v>1425</v>
          </cell>
          <cell r="L2833">
            <v>710.37</v>
          </cell>
          <cell r="V2833" t="str">
            <v>CN</v>
          </cell>
          <cell r="W2833" t="str">
            <v>Compliant</v>
          </cell>
          <cell r="Y2833">
            <v>2817</v>
          </cell>
        </row>
        <row r="2834">
          <cell r="A2834" t="str">
            <v>A949.049232-01.V</v>
          </cell>
          <cell r="B2834" t="str">
            <v>Soundcraft</v>
          </cell>
          <cell r="C2834" t="str">
            <v>Option Cards (CSB MADI HD Console)</v>
          </cell>
          <cell r="D2834" t="str">
            <v>A949.049232-01.V</v>
          </cell>
          <cell r="E2834">
            <v>31100900</v>
          </cell>
          <cell r="F2834" t="str">
            <v>YES</v>
          </cell>
          <cell r="H2834" t="str">
            <v>CSB Cat 5 MADI HD card</v>
          </cell>
          <cell r="I2834" t="str">
            <v>CSB Cat 5 MADI HD card</v>
          </cell>
          <cell r="J2834">
            <v>1615</v>
          </cell>
          <cell r="K2834">
            <v>1615</v>
          </cell>
          <cell r="L2834">
            <v>656.59</v>
          </cell>
          <cell r="V2834" t="str">
            <v>CN</v>
          </cell>
          <cell r="W2834" t="str">
            <v>Compliant</v>
          </cell>
          <cell r="Y2834">
            <v>2818</v>
          </cell>
        </row>
        <row r="2835">
          <cell r="A2835" t="str">
            <v>A949.049132-01.V</v>
          </cell>
          <cell r="B2835" t="str">
            <v>Soundcraft</v>
          </cell>
          <cell r="C2835" t="str">
            <v>Option Cards (CSB MADI HD Console)</v>
          </cell>
          <cell r="D2835" t="str">
            <v>A949.049132.v</v>
          </cell>
          <cell r="E2835">
            <v>31100900</v>
          </cell>
          <cell r="F2835" t="str">
            <v>YES</v>
          </cell>
          <cell r="H2835" t="str">
            <v>CSB Optical MADI HD card Single mode</v>
          </cell>
          <cell r="I2835" t="str">
            <v>CSB Optical MADI HD card Single mode</v>
          </cell>
          <cell r="J2835">
            <v>1890</v>
          </cell>
          <cell r="K2835">
            <v>1890</v>
          </cell>
          <cell r="L2835">
            <v>961.93</v>
          </cell>
          <cell r="R2835">
            <v>1</v>
          </cell>
          <cell r="S2835">
            <v>10</v>
          </cell>
          <cell r="T2835">
            <v>10</v>
          </cell>
          <cell r="U2835">
            <v>0.5</v>
          </cell>
          <cell r="V2835" t="str">
            <v>CN</v>
          </cell>
          <cell r="W2835" t="str">
            <v>Compliant</v>
          </cell>
          <cell r="Y2835">
            <v>2819</v>
          </cell>
        </row>
        <row r="2836">
          <cell r="A2836" t="str">
            <v>RZ2715</v>
          </cell>
          <cell r="B2836" t="str">
            <v>Soundcraft</v>
          </cell>
          <cell r="C2836" t="str">
            <v>Vi Series Stagebox Accessories</v>
          </cell>
          <cell r="D2836" t="str">
            <v>RZ2715SP</v>
          </cell>
          <cell r="E2836">
            <v>41300000</v>
          </cell>
          <cell r="F2836" t="str">
            <v>YES</v>
          </cell>
          <cell r="H2836" t="str">
            <v>5M Cat5e cable Amphenol</v>
          </cell>
          <cell r="I2836" t="str">
            <v>5m Cat5e cable terminated with Amphenol connectors - for local Stagebox use</v>
          </cell>
          <cell r="J2836">
            <v>660</v>
          </cell>
          <cell r="K2836">
            <v>660</v>
          </cell>
          <cell r="L2836">
            <v>327.82</v>
          </cell>
          <cell r="V2836" t="str">
            <v>CN</v>
          </cell>
          <cell r="W2836" t="str">
            <v>Compliant</v>
          </cell>
          <cell r="Y2836">
            <v>2820</v>
          </cell>
        </row>
        <row r="2837">
          <cell r="A2837" t="str">
            <v>RZ2747</v>
          </cell>
          <cell r="B2837" t="str">
            <v>Soundcraft</v>
          </cell>
          <cell r="C2837" t="str">
            <v>Vi Series Stagebox Accessories</v>
          </cell>
          <cell r="D2837" t="str">
            <v>RZ2747</v>
          </cell>
          <cell r="E2837">
            <v>41300000</v>
          </cell>
          <cell r="F2837" t="str">
            <v>YES</v>
          </cell>
          <cell r="H2837" t="str">
            <v>5M ETHERCON CAT5 CABLE</v>
          </cell>
          <cell r="I2837" t="str">
            <v xml:space="preserve">5m Cat5  terminated with Ethercon </v>
          </cell>
          <cell r="J2837">
            <v>170</v>
          </cell>
          <cell r="K2837">
            <v>170</v>
          </cell>
          <cell r="L2837">
            <v>85.04</v>
          </cell>
          <cell r="V2837" t="str">
            <v>CN</v>
          </cell>
          <cell r="W2837" t="str">
            <v>Compliant</v>
          </cell>
          <cell r="Y2837">
            <v>2821</v>
          </cell>
        </row>
        <row r="2838">
          <cell r="A2838" t="str">
            <v>A949.045124-01.V</v>
          </cell>
          <cell r="B2838" t="str">
            <v>Soundcraft</v>
          </cell>
          <cell r="C2838" t="str">
            <v>Vi Series Stagebox Accessories</v>
          </cell>
          <cell r="D2838" t="str">
            <v>A949.045124-01.V</v>
          </cell>
          <cell r="E2838" t="str">
            <v>SC-VI</v>
          </cell>
          <cell r="H2838" t="str">
            <v>Vi 3G SDI Embed/DeEmbed</v>
          </cell>
          <cell r="I2838" t="str">
            <v>ViO/D21 3G/HD/SD SDi Embedder/DeEmbedder</v>
          </cell>
          <cell r="J2838">
            <v>9050</v>
          </cell>
          <cell r="K2838">
            <v>9050</v>
          </cell>
          <cell r="L2838">
            <v>4521.7</v>
          </cell>
          <cell r="P2838">
            <v>688705001876</v>
          </cell>
          <cell r="V2838" t="str">
            <v>CN</v>
          </cell>
          <cell r="W2838" t="str">
            <v>Compliant</v>
          </cell>
          <cell r="Y2838">
            <v>2822</v>
          </cell>
        </row>
        <row r="2839">
          <cell r="A2839" t="str">
            <v>RZ2746</v>
          </cell>
          <cell r="B2839" t="str">
            <v>Soundcraft</v>
          </cell>
          <cell r="C2839" t="str">
            <v>Vi Series Stagebox Accessories</v>
          </cell>
          <cell r="D2839" t="str">
            <v>RZ2746</v>
          </cell>
          <cell r="E2839" t="str">
            <v>SC-OTHER</v>
          </cell>
          <cell r="F2839" t="str">
            <v>YES</v>
          </cell>
          <cell r="H2839" t="str">
            <v>VI4/6 100M AMP CAT5 CABLE ON REEL</v>
          </cell>
          <cell r="I2839" t="str">
            <v>100m Cat5 cable (terminated with Amphenol connectors for Vi4/6) supplied on reel</v>
          </cell>
          <cell r="J2839">
            <v>2595</v>
          </cell>
          <cell r="K2839">
            <v>2595</v>
          </cell>
          <cell r="L2839">
            <v>1294.06</v>
          </cell>
          <cell r="V2839" t="str">
            <v>CN</v>
          </cell>
          <cell r="W2839" t="str">
            <v>Compliant</v>
          </cell>
          <cell r="Y2839">
            <v>2823</v>
          </cell>
        </row>
        <row r="2840">
          <cell r="A2840" t="str">
            <v>RZ2682</v>
          </cell>
          <cell r="B2840" t="str">
            <v>Soundcraft</v>
          </cell>
          <cell r="C2840" t="str">
            <v>Vi Series Stagebox Accessories</v>
          </cell>
          <cell r="D2840" t="str">
            <v>RZ2682</v>
          </cell>
          <cell r="E2840" t="str">
            <v>SC-OTHER</v>
          </cell>
          <cell r="H2840" t="str">
            <v>VI 100M CAT5 CABLE ETHERCON</v>
          </cell>
          <cell r="I2840" t="str">
            <v>100m Cat5 cable (terminated with Neutrik connectors) supplied on reel</v>
          </cell>
          <cell r="J2840">
            <v>1745</v>
          </cell>
          <cell r="K2840">
            <v>1745</v>
          </cell>
          <cell r="L2840">
            <v>1321.46</v>
          </cell>
          <cell r="P2840">
            <v>688705005300</v>
          </cell>
          <cell r="R2840">
            <v>1</v>
          </cell>
          <cell r="S2840">
            <v>10</v>
          </cell>
          <cell r="T2840">
            <v>12</v>
          </cell>
          <cell r="U2840">
            <v>9</v>
          </cell>
          <cell r="V2840" t="str">
            <v>CN</v>
          </cell>
          <cell r="W2840" t="str">
            <v>Compliant</v>
          </cell>
          <cell r="Y2840">
            <v>2824</v>
          </cell>
        </row>
        <row r="2841">
          <cell r="A2841" t="str">
            <v>RZ2701</v>
          </cell>
          <cell r="B2841" t="str">
            <v>Soundcraft</v>
          </cell>
          <cell r="C2841" t="str">
            <v>Vi Series Stagebox Accessories</v>
          </cell>
          <cell r="D2841" t="str">
            <v>RZ2701</v>
          </cell>
          <cell r="E2841" t="str">
            <v>SC-OTHER</v>
          </cell>
          <cell r="F2841" t="str">
            <v>YES</v>
          </cell>
          <cell r="H2841" t="str">
            <v>OPTICAL CABLE 200M FIBRECAST</v>
          </cell>
          <cell r="I2841" t="str">
            <v>200m 50/125 multimode optical fibre with "Fibrecast" connectors, supplied on reel</v>
          </cell>
          <cell r="J2841">
            <v>7875</v>
          </cell>
          <cell r="K2841">
            <v>7875</v>
          </cell>
          <cell r="L2841">
            <v>3933.15</v>
          </cell>
          <cell r="V2841" t="str">
            <v>CN</v>
          </cell>
          <cell r="W2841" t="str">
            <v>Compliant</v>
          </cell>
          <cell r="Y2841">
            <v>2825</v>
          </cell>
        </row>
        <row r="2842">
          <cell r="A2842" t="str">
            <v>RZ2702</v>
          </cell>
          <cell r="B2842" t="str">
            <v>Soundcraft</v>
          </cell>
          <cell r="C2842" t="str">
            <v>Vi Series Stagebox Accessories</v>
          </cell>
          <cell r="D2842" t="str">
            <v>RZ2702</v>
          </cell>
          <cell r="E2842" t="str">
            <v>SC-OTHER</v>
          </cell>
          <cell r="F2842" t="str">
            <v>YES</v>
          </cell>
          <cell r="H2842" t="str">
            <v>OPTICAL CABLE 150M FIBRECAST</v>
          </cell>
          <cell r="I2842" t="str">
            <v>150m 50/125 multimode optical fibre with "Fibrecast" connectors, supplied on reel</v>
          </cell>
          <cell r="J2842">
            <v>8445</v>
          </cell>
          <cell r="K2842">
            <v>8445</v>
          </cell>
          <cell r="L2842">
            <v>4220.2700000000004</v>
          </cell>
          <cell r="V2842" t="str">
            <v>CN</v>
          </cell>
          <cell r="W2842" t="str">
            <v>Compliant</v>
          </cell>
          <cell r="Y2842">
            <v>2826</v>
          </cell>
        </row>
        <row r="2843">
          <cell r="A2843" t="str">
            <v>RZ2709</v>
          </cell>
          <cell r="B2843" t="str">
            <v>Soundcraft</v>
          </cell>
          <cell r="C2843" t="str">
            <v>Vi Series Stagebox Accessories</v>
          </cell>
          <cell r="D2843" t="str">
            <v>RZ2709</v>
          </cell>
          <cell r="E2843">
            <v>41330000</v>
          </cell>
          <cell r="F2843" t="str">
            <v>YES</v>
          </cell>
          <cell r="H2843" t="str">
            <v>OPTICAL CABLE 5M FIBRECAST</v>
          </cell>
          <cell r="I2843" t="str">
            <v>5m 50/125 multimode optical fibre with "Fibrecast" connectors - for local Stagebox use</v>
          </cell>
          <cell r="J2843">
            <v>3605</v>
          </cell>
          <cell r="K2843">
            <v>3605</v>
          </cell>
          <cell r="L2843">
            <v>1799.17</v>
          </cell>
          <cell r="V2843" t="str">
            <v>CN</v>
          </cell>
          <cell r="W2843" t="str">
            <v>Compliant</v>
          </cell>
          <cell r="Y2843">
            <v>2827</v>
          </cell>
        </row>
        <row r="2844">
          <cell r="A2844" t="str">
            <v>RZ2714</v>
          </cell>
          <cell r="B2844" t="str">
            <v>Soundcraft</v>
          </cell>
          <cell r="C2844" t="str">
            <v>Vi Series Stagebox Accessories</v>
          </cell>
          <cell r="D2844" t="str">
            <v>RZ2714</v>
          </cell>
          <cell r="E2844" t="str">
            <v>SC-OTHER</v>
          </cell>
          <cell r="F2844" t="str">
            <v>YES</v>
          </cell>
          <cell r="H2844" t="str">
            <v>OPTICAL CABLE 50M FIBRECAST</v>
          </cell>
          <cell r="I2844" t="str">
            <v>50m 50/125 multimode optical fibre with "Fibrecast" connectors, supplied on reel</v>
          </cell>
          <cell r="J2844">
            <v>5450</v>
          </cell>
          <cell r="K2844">
            <v>5450</v>
          </cell>
          <cell r="L2844">
            <v>2721.19</v>
          </cell>
          <cell r="V2844" t="str">
            <v>CN</v>
          </cell>
          <cell r="W2844" t="str">
            <v>Compliant</v>
          </cell>
          <cell r="Y2844">
            <v>2828</v>
          </cell>
        </row>
        <row r="2845">
          <cell r="A2845" t="str">
            <v>5019847.V</v>
          </cell>
          <cell r="B2845" t="str">
            <v>Soundcraft</v>
          </cell>
          <cell r="C2845" t="str">
            <v>Vi Series Option Cards</v>
          </cell>
          <cell r="D2845">
            <v>5019847</v>
          </cell>
          <cell r="E2845" t="str">
            <v>IT</v>
          </cell>
          <cell r="F2845" t="str">
            <v>YES</v>
          </cell>
          <cell r="H2845" t="str">
            <v>AES/EBU IN-OUT Board 1-16 CH</v>
          </cell>
          <cell r="I2845" t="str">
            <v>ViS 16 in 16 out XLR AES Card</v>
          </cell>
          <cell r="J2845">
            <v>980</v>
          </cell>
          <cell r="K2845">
            <v>980</v>
          </cell>
          <cell r="L2845">
            <v>599.66</v>
          </cell>
          <cell r="R2845">
            <v>1</v>
          </cell>
          <cell r="S2845">
            <v>10</v>
          </cell>
          <cell r="T2845">
            <v>10</v>
          </cell>
          <cell r="U2845">
            <v>10</v>
          </cell>
          <cell r="V2845" t="str">
            <v>CN</v>
          </cell>
          <cell r="W2845" t="str">
            <v>Compliant</v>
          </cell>
          <cell r="X2845" t="str">
            <v>https://www.soundcraft.com/en/products/si-option-cards</v>
          </cell>
          <cell r="Y2845">
            <v>2829</v>
          </cell>
        </row>
        <row r="2846">
          <cell r="A2846" t="str">
            <v>A947.043000SP</v>
          </cell>
          <cell r="B2846" t="str">
            <v>Soundcraft</v>
          </cell>
          <cell r="C2846" t="str">
            <v>Vi Series Option Cards</v>
          </cell>
          <cell r="D2846" t="str">
            <v>A947.043000SP</v>
          </cell>
          <cell r="E2846" t="str">
            <v>SC-SPARES</v>
          </cell>
          <cell r="H2846" t="str">
            <v>Vi1/CSB Mic/line In 1-16 module (spares)</v>
          </cell>
          <cell r="I2846" t="str">
            <v>ViS 16 xlr in for Vi1 1-16</v>
          </cell>
          <cell r="J2846">
            <v>810</v>
          </cell>
          <cell r="K2846">
            <v>810</v>
          </cell>
          <cell r="L2846">
            <v>659.37</v>
          </cell>
          <cell r="P2846">
            <v>688705001579</v>
          </cell>
          <cell r="R2846">
            <v>3</v>
          </cell>
          <cell r="S2846">
            <v>28</v>
          </cell>
          <cell r="T2846">
            <v>10</v>
          </cell>
          <cell r="U2846">
            <v>4</v>
          </cell>
          <cell r="V2846" t="str">
            <v>CN</v>
          </cell>
          <cell r="W2846" t="str">
            <v>Compliant</v>
          </cell>
          <cell r="Y2846">
            <v>2830</v>
          </cell>
        </row>
        <row r="2847">
          <cell r="A2847" t="str">
            <v>5045892.V</v>
          </cell>
          <cell r="B2847" t="str">
            <v>Soundcraft</v>
          </cell>
          <cell r="C2847" t="str">
            <v>Vi Series Option Cards</v>
          </cell>
          <cell r="D2847" t="str">
            <v>5045892.V</v>
          </cell>
          <cell r="E2847" t="str">
            <v>SC-SPARES</v>
          </cell>
          <cell r="H2847" t="str">
            <v>HQ MIC CARD,HP,10K,17-32CH</v>
          </cell>
          <cell r="I2847" t="str">
            <v>ViS-HQML17  HQ mic card 18-32</v>
          </cell>
          <cell r="J2847">
            <v>1990</v>
          </cell>
          <cell r="K2847">
            <v>1990</v>
          </cell>
          <cell r="L2847">
            <v>986.23</v>
          </cell>
          <cell r="P2847">
            <v>688705000992</v>
          </cell>
          <cell r="V2847" t="str">
            <v>CN</v>
          </cell>
          <cell r="W2847" t="str">
            <v>Compliant</v>
          </cell>
          <cell r="Y2847">
            <v>2831</v>
          </cell>
        </row>
        <row r="2848">
          <cell r="A2848" t="str">
            <v>5042297-01.V</v>
          </cell>
          <cell r="B2848" t="str">
            <v>Soundcraft</v>
          </cell>
          <cell r="C2848" t="str">
            <v>Vi Series Option Cards</v>
          </cell>
          <cell r="D2848">
            <v>5042297</v>
          </cell>
          <cell r="E2848">
            <v>31100900</v>
          </cell>
          <cell r="H2848" t="str">
            <v>ViS-HQML HQ mic card 33-48</v>
          </cell>
          <cell r="I2848" t="str">
            <v>ViS-HQML HQ mic card 33-48</v>
          </cell>
          <cell r="J2848">
            <v>1570</v>
          </cell>
          <cell r="K2848">
            <v>1570</v>
          </cell>
          <cell r="L2848">
            <v>780.39</v>
          </cell>
          <cell r="P2848">
            <v>688705000930</v>
          </cell>
          <cell r="V2848" t="str">
            <v>CN</v>
          </cell>
          <cell r="W2848" t="str">
            <v>Compliant</v>
          </cell>
          <cell r="Y2848">
            <v>2832</v>
          </cell>
        </row>
        <row r="2849">
          <cell r="A2849">
            <v>5036208</v>
          </cell>
          <cell r="B2849" t="str">
            <v>Soundcraft</v>
          </cell>
          <cell r="C2849" t="str">
            <v>Vi Series Option Cards</v>
          </cell>
          <cell r="D2849">
            <v>5036208</v>
          </cell>
          <cell r="E2849" t="str">
            <v>SC-SI</v>
          </cell>
          <cell r="F2849" t="str">
            <v>YES</v>
          </cell>
          <cell r="H2849" t="str">
            <v>Vi1/CSB Mic/Line IN 33-48 module</v>
          </cell>
          <cell r="I2849" t="str">
            <v>ViS 16 xlr in for Vi1  33-48</v>
          </cell>
          <cell r="J2849">
            <v>755</v>
          </cell>
          <cell r="K2849">
            <v>755</v>
          </cell>
          <cell r="L2849">
            <v>611.17999999999995</v>
          </cell>
          <cell r="V2849" t="str">
            <v>CN</v>
          </cell>
          <cell r="W2849" t="str">
            <v>Compliant</v>
          </cell>
          <cell r="Y2849">
            <v>2833</v>
          </cell>
        </row>
        <row r="2850">
          <cell r="A2850" t="str">
            <v>A947.043500SP</v>
          </cell>
          <cell r="B2850" t="str">
            <v>Soundcraft</v>
          </cell>
          <cell r="C2850" t="str">
            <v>Vi Series Option Cards</v>
          </cell>
          <cell r="D2850" t="str">
            <v>A947.043500SP</v>
          </cell>
          <cell r="E2850" t="str">
            <v>SC-VI</v>
          </cell>
          <cell r="H2850" t="str">
            <v>Vi1/CSB Line Output module 1-16 (spares)</v>
          </cell>
          <cell r="I2850" t="str">
            <v>ViS 16 xlr out 1-16</v>
          </cell>
          <cell r="J2850">
            <v>650</v>
          </cell>
          <cell r="K2850">
            <v>650</v>
          </cell>
          <cell r="L2850">
            <v>524.58000000000004</v>
          </cell>
          <cell r="P2850">
            <v>688705001555</v>
          </cell>
          <cell r="R2850">
            <v>5</v>
          </cell>
          <cell r="S2850">
            <v>23</v>
          </cell>
          <cell r="T2850">
            <v>15.5</v>
          </cell>
          <cell r="U2850">
            <v>16</v>
          </cell>
          <cell r="V2850" t="str">
            <v>CN</v>
          </cell>
          <cell r="W2850" t="str">
            <v>Compliant</v>
          </cell>
          <cell r="Y2850">
            <v>2834</v>
          </cell>
        </row>
        <row r="2851">
          <cell r="A2851" t="str">
            <v>A947.043600SP</v>
          </cell>
          <cell r="B2851" t="str">
            <v>Soundcraft</v>
          </cell>
          <cell r="C2851" t="str">
            <v>Vi Series Option Cards</v>
          </cell>
          <cell r="D2851" t="str">
            <v>A947.043600SP</v>
          </cell>
          <cell r="E2851" t="str">
            <v>SC-VI</v>
          </cell>
          <cell r="H2851" t="str">
            <v>Vi1/CSB Line Output module 17-32 (spares)</v>
          </cell>
          <cell r="I2851" t="str">
            <v>ViS 16 xlr out 17-32</v>
          </cell>
          <cell r="J2851">
            <v>625</v>
          </cell>
          <cell r="K2851">
            <v>625</v>
          </cell>
          <cell r="L2851">
            <v>506.82</v>
          </cell>
          <cell r="P2851">
            <v>688705001562</v>
          </cell>
          <cell r="R2851">
            <v>5</v>
          </cell>
          <cell r="S2851">
            <v>23</v>
          </cell>
          <cell r="T2851">
            <v>15.5</v>
          </cell>
          <cell r="U2851">
            <v>16</v>
          </cell>
          <cell r="V2851" t="str">
            <v>CN</v>
          </cell>
          <cell r="W2851" t="str">
            <v>Compliant</v>
          </cell>
          <cell r="Y2851">
            <v>2835</v>
          </cell>
        </row>
        <row r="2852">
          <cell r="A2852" t="str">
            <v>A947.043700SP</v>
          </cell>
          <cell r="B2852" t="str">
            <v>Soundcraft</v>
          </cell>
          <cell r="C2852" t="str">
            <v>Vi Series Option Cards</v>
          </cell>
          <cell r="D2852" t="str">
            <v>A947.043700SP</v>
          </cell>
          <cell r="E2852" t="str">
            <v>SC-VI</v>
          </cell>
          <cell r="H2852" t="str">
            <v>Vi1/CSB Line+AES Output module (spares)</v>
          </cell>
          <cell r="I2852" t="str">
            <v>ViS 8+4 AES xlr out</v>
          </cell>
          <cell r="J2852">
            <v>725</v>
          </cell>
          <cell r="K2852">
            <v>725</v>
          </cell>
          <cell r="L2852">
            <v>576.84</v>
          </cell>
          <cell r="P2852">
            <v>688705001548</v>
          </cell>
          <cell r="V2852" t="str">
            <v>CN</v>
          </cell>
          <cell r="W2852" t="str">
            <v>Compliant</v>
          </cell>
          <cell r="Y2852">
            <v>2836</v>
          </cell>
        </row>
        <row r="2853">
          <cell r="A2853" t="str">
            <v>5033340-01.V</v>
          </cell>
          <cell r="B2853" t="str">
            <v>Soundcraft</v>
          </cell>
          <cell r="C2853" t="str">
            <v>Option Cards (Local Rack / D21 CSB Expansion / Vix000)</v>
          </cell>
          <cell r="D2853" t="str">
            <v>5033340-01.V</v>
          </cell>
          <cell r="E2853" t="str">
            <v>SC-SPARES</v>
          </cell>
          <cell r="F2853" t="str">
            <v>YES</v>
          </cell>
          <cell r="H2853" t="str">
            <v>VI BLU-LINK CARD Local Rack</v>
          </cell>
          <cell r="I2853" t="str">
            <v>ViO/D21 Blu Link</v>
          </cell>
          <cell r="J2853">
            <v>2355</v>
          </cell>
          <cell r="K2853">
            <v>2355</v>
          </cell>
          <cell r="L2853">
            <v>1173.1600000000001</v>
          </cell>
          <cell r="R2853">
            <v>3</v>
          </cell>
          <cell r="S2853">
            <v>13.5</v>
          </cell>
          <cell r="T2853">
            <v>10.5</v>
          </cell>
          <cell r="U2853">
            <v>13.5</v>
          </cell>
          <cell r="V2853" t="str">
            <v>CN</v>
          </cell>
          <cell r="W2853" t="str">
            <v>Compliant</v>
          </cell>
          <cell r="Y2853">
            <v>2837</v>
          </cell>
        </row>
        <row r="2854">
          <cell r="A2854" t="str">
            <v>5076583.V</v>
          </cell>
          <cell r="B2854" t="str">
            <v>Soundcraft</v>
          </cell>
          <cell r="C2854" t="str">
            <v>Option Cards (Local Rack / D21 CSB Expansion / Vix000)</v>
          </cell>
          <cell r="D2854" t="str">
            <v>5076583.V</v>
          </cell>
          <cell r="E2854" t="str">
            <v>SC-VI</v>
          </cell>
          <cell r="F2854" t="str">
            <v>YES</v>
          </cell>
          <cell r="H2854" t="str">
            <v>ViO/D21 Dante card AES67/96k</v>
          </cell>
          <cell r="I2854" t="str">
            <v>Vi1 Only (48k) Dante card</v>
          </cell>
          <cell r="J2854">
            <v>2160</v>
          </cell>
          <cell r="K2854">
            <v>2160</v>
          </cell>
          <cell r="L2854">
            <v>1402.5</v>
          </cell>
          <cell r="V2854" t="str">
            <v>HU</v>
          </cell>
          <cell r="W2854" t="str">
            <v>Compliant</v>
          </cell>
          <cell r="Y2854">
            <v>2838</v>
          </cell>
        </row>
        <row r="2855">
          <cell r="A2855" t="str">
            <v>5033340.V</v>
          </cell>
          <cell r="B2855" t="str">
            <v>Soundcraft</v>
          </cell>
          <cell r="C2855" t="str">
            <v>Option Cards (Local Rack / D21 CSB Expansion / Vix000)</v>
          </cell>
          <cell r="D2855" t="str">
            <v>5033340.V</v>
          </cell>
          <cell r="E2855">
            <v>31100900</v>
          </cell>
          <cell r="H2855" t="str">
            <v>Vi1 Only (48k) Blu Link</v>
          </cell>
          <cell r="I2855" t="str">
            <v>Vi1 Only (48k) Blu Link</v>
          </cell>
          <cell r="J2855">
            <v>1925</v>
          </cell>
          <cell r="K2855">
            <v>1925</v>
          </cell>
          <cell r="L2855">
            <v>958.28</v>
          </cell>
          <cell r="P2855">
            <v>688705001296</v>
          </cell>
          <cell r="R2855">
            <v>3</v>
          </cell>
          <cell r="S2855">
            <v>13.5</v>
          </cell>
          <cell r="T2855">
            <v>10.5</v>
          </cell>
          <cell r="U2855">
            <v>13.5</v>
          </cell>
          <cell r="V2855" t="str">
            <v>CN</v>
          </cell>
          <cell r="W2855" t="str">
            <v>Compliant</v>
          </cell>
          <cell r="Y2855">
            <v>2839</v>
          </cell>
        </row>
        <row r="2856">
          <cell r="A2856" t="str">
            <v>5060027-01.V</v>
          </cell>
          <cell r="B2856" t="str">
            <v>Soundcraft</v>
          </cell>
          <cell r="C2856" t="str">
            <v>Option Cards (Local Rack / D21 CSB Expansion / Vix000)</v>
          </cell>
          <cell r="D2856" t="str">
            <v>5060027-01.V</v>
          </cell>
          <cell r="F2856" t="str">
            <v>YES</v>
          </cell>
          <cell r="H2856" t="str">
            <v>VI HD Card</v>
          </cell>
          <cell r="I2856" t="str">
            <v xml:space="preserve">HD Link Card for 192 I/O - packed tested spare   </v>
          </cell>
          <cell r="J2856">
            <v>1215</v>
          </cell>
          <cell r="K2856">
            <v>1215</v>
          </cell>
          <cell r="L2856">
            <v>607.33000000000004</v>
          </cell>
          <cell r="V2856" t="str">
            <v>CN</v>
          </cell>
          <cell r="W2856" t="str">
            <v>Compliant</v>
          </cell>
          <cell r="Y2856">
            <v>2840</v>
          </cell>
        </row>
        <row r="2857">
          <cell r="A2857" t="str">
            <v>RS2409SP</v>
          </cell>
          <cell r="B2857" t="str">
            <v>Soundcraft</v>
          </cell>
          <cell r="C2857" t="str">
            <v>Option Cards (Local Rack / D21 CSB Expansion / Vix000)</v>
          </cell>
          <cell r="D2857" t="str">
            <v>RS2409SP</v>
          </cell>
          <cell r="E2857">
            <v>31100900</v>
          </cell>
          <cell r="F2857" t="str">
            <v>YES</v>
          </cell>
          <cell r="H2857" t="str">
            <v>Vi CAT5 MADI link Card Local Rack</v>
          </cell>
          <cell r="I2857" t="str">
            <v>ViO/D21 Cat5 MADI</v>
          </cell>
          <cell r="J2857">
            <v>1150</v>
          </cell>
          <cell r="K2857">
            <v>1150</v>
          </cell>
          <cell r="L2857">
            <v>570.59</v>
          </cell>
          <cell r="R2857">
            <v>1.5</v>
          </cell>
          <cell r="S2857">
            <v>14.5</v>
          </cell>
          <cell r="T2857">
            <v>7.5</v>
          </cell>
          <cell r="U2857">
            <v>3.5</v>
          </cell>
          <cell r="V2857" t="str">
            <v>CN</v>
          </cell>
          <cell r="W2857" t="str">
            <v>Compliant</v>
          </cell>
          <cell r="Y2857">
            <v>2841</v>
          </cell>
        </row>
        <row r="2858">
          <cell r="A2858" t="str">
            <v>RS2422SP</v>
          </cell>
          <cell r="B2858" t="str">
            <v>Soundcraft</v>
          </cell>
          <cell r="C2858" t="str">
            <v>Option Cards (Local Rack / D21 CSB Expansion / Vix000)</v>
          </cell>
          <cell r="D2858" t="str">
            <v>RS2422SP</v>
          </cell>
          <cell r="E2858" t="str">
            <v>SC-OTHER</v>
          </cell>
          <cell r="F2858" t="str">
            <v>YES</v>
          </cell>
          <cell r="H2858" t="str">
            <v>Vi AES/EBU CARD Local Rack</v>
          </cell>
          <cell r="I2858" t="str">
            <v>ViO/D21 AES In/out</v>
          </cell>
          <cell r="J2858">
            <v>1585</v>
          </cell>
          <cell r="K2858">
            <v>1585</v>
          </cell>
          <cell r="L2858">
            <v>789.64</v>
          </cell>
          <cell r="R2858">
            <v>4</v>
          </cell>
          <cell r="S2858">
            <v>4</v>
          </cell>
          <cell r="T2858">
            <v>8</v>
          </cell>
          <cell r="U2858">
            <v>14</v>
          </cell>
          <cell r="V2858" t="str">
            <v>CN</v>
          </cell>
          <cell r="W2858" t="str">
            <v>Compliant</v>
          </cell>
          <cell r="Y2858">
            <v>2842</v>
          </cell>
        </row>
        <row r="2859">
          <cell r="A2859" t="str">
            <v>RS2423SP</v>
          </cell>
          <cell r="B2859" t="str">
            <v>Soundcraft</v>
          </cell>
          <cell r="C2859" t="str">
            <v>Option Cards (Local Rack / D21 CSB Expansion / Vix000)</v>
          </cell>
          <cell r="D2859" t="str">
            <v>RS2423SP</v>
          </cell>
          <cell r="E2859">
            <v>31100900</v>
          </cell>
          <cell r="F2859" t="str">
            <v>YES</v>
          </cell>
          <cell r="H2859" t="str">
            <v>Vi Microphone CARD Local Rack</v>
          </cell>
          <cell r="I2859" t="str">
            <v>ViO/D21 Mic In</v>
          </cell>
          <cell r="J2859">
            <v>1295</v>
          </cell>
          <cell r="K2859">
            <v>1295</v>
          </cell>
          <cell r="L2859">
            <v>643.01</v>
          </cell>
          <cell r="V2859" t="str">
            <v>HU</v>
          </cell>
          <cell r="W2859" t="str">
            <v>Compliant</v>
          </cell>
          <cell r="Y2859">
            <v>2843</v>
          </cell>
        </row>
        <row r="2860">
          <cell r="A2860" t="str">
            <v>RS2424SP</v>
          </cell>
          <cell r="B2860" t="str">
            <v>Soundcraft</v>
          </cell>
          <cell r="C2860" t="str">
            <v>Option Cards (Local Rack / D21 CSB Expansion / Vix000)</v>
          </cell>
          <cell r="D2860" t="str">
            <v>RS2424SP</v>
          </cell>
          <cell r="E2860" t="str">
            <v>HALBMAKE</v>
          </cell>
          <cell r="F2860" t="str">
            <v>YES</v>
          </cell>
          <cell r="H2860" t="str">
            <v>Vi Line Input Card Local Rack</v>
          </cell>
          <cell r="I2860" t="str">
            <v>ViO/D21 Line Out</v>
          </cell>
          <cell r="J2860">
            <v>1115</v>
          </cell>
          <cell r="K2860">
            <v>1115</v>
          </cell>
          <cell r="L2860">
            <v>556.32000000000005</v>
          </cell>
          <cell r="R2860">
            <v>1.5</v>
          </cell>
          <cell r="S2860">
            <v>14.5</v>
          </cell>
          <cell r="T2860">
            <v>7.5</v>
          </cell>
          <cell r="U2860">
            <v>3.5</v>
          </cell>
          <cell r="V2860" t="str">
            <v>CN</v>
          </cell>
          <cell r="W2860" t="str">
            <v>Compliant</v>
          </cell>
          <cell r="Y2860">
            <v>2844</v>
          </cell>
        </row>
        <row r="2861">
          <cell r="A2861" t="str">
            <v>RS2425SP</v>
          </cell>
          <cell r="B2861" t="str">
            <v>Soundcraft</v>
          </cell>
          <cell r="C2861" t="str">
            <v>Option Cards (Local Rack / D21 CSB Expansion / Vix000)</v>
          </cell>
          <cell r="D2861" t="str">
            <v>RS2425Sp</v>
          </cell>
          <cell r="E2861">
            <v>31100900</v>
          </cell>
          <cell r="F2861" t="str">
            <v>YES</v>
          </cell>
          <cell r="H2861" t="str">
            <v>Vi Line Input card Local Rack</v>
          </cell>
          <cell r="I2861" t="str">
            <v>ViO/D21 Line In</v>
          </cell>
          <cell r="J2861">
            <v>1695</v>
          </cell>
          <cell r="K2861">
            <v>1695</v>
          </cell>
          <cell r="L2861">
            <v>844.25</v>
          </cell>
          <cell r="R2861">
            <v>1</v>
          </cell>
          <cell r="S2861">
            <v>14</v>
          </cell>
          <cell r="T2861">
            <v>8</v>
          </cell>
          <cell r="U2861">
            <v>4</v>
          </cell>
          <cell r="V2861" t="str">
            <v>CN</v>
          </cell>
          <cell r="W2861" t="str">
            <v>Compliant</v>
          </cell>
          <cell r="Y2861">
            <v>2845</v>
          </cell>
        </row>
        <row r="2862">
          <cell r="A2862" t="str">
            <v>RS2426SP</v>
          </cell>
          <cell r="B2862" t="str">
            <v>Soundcraft</v>
          </cell>
          <cell r="C2862" t="str">
            <v>Option Cards (Local Rack / D21 CSB Expansion / Vix000)</v>
          </cell>
          <cell r="D2862" t="str">
            <v>RS2426SP</v>
          </cell>
          <cell r="E2862" t="str">
            <v>SC-SPARES</v>
          </cell>
          <cell r="F2862" t="str">
            <v>YES</v>
          </cell>
          <cell r="H2862" t="str">
            <v>VI Optical MADI CARD Local Rack</v>
          </cell>
          <cell r="I2862" t="str">
            <v>ViO/D21 Optical MADI (multimode)</v>
          </cell>
          <cell r="J2862">
            <v>1465</v>
          </cell>
          <cell r="K2862">
            <v>1465</v>
          </cell>
          <cell r="L2862">
            <v>729.72</v>
          </cell>
          <cell r="R2862">
            <v>15</v>
          </cell>
          <cell r="S2862">
            <v>20</v>
          </cell>
          <cell r="T2862">
            <v>15</v>
          </cell>
          <cell r="U2862">
            <v>7</v>
          </cell>
          <cell r="V2862" t="str">
            <v>CN</v>
          </cell>
          <cell r="W2862" t="str">
            <v>Compliant</v>
          </cell>
          <cell r="Y2862">
            <v>2846</v>
          </cell>
        </row>
        <row r="2863">
          <cell r="A2863" t="str">
            <v>RS2429SP</v>
          </cell>
          <cell r="B2863" t="str">
            <v>Soundcraft</v>
          </cell>
          <cell r="C2863" t="str">
            <v>Option Cards (Local Rack / D21 CSB Expansion / Vix000)</v>
          </cell>
          <cell r="D2863" t="str">
            <v>RS2429SP</v>
          </cell>
          <cell r="E2863" t="str">
            <v>NEWPART</v>
          </cell>
          <cell r="F2863" t="str">
            <v>YES</v>
          </cell>
          <cell r="H2863" t="str">
            <v>VI GPI0 Relay Card Local Rack</v>
          </cell>
          <cell r="I2863" t="str">
            <v>GPIO card</v>
          </cell>
          <cell r="W2863" t="str">
            <v>Compliant</v>
          </cell>
          <cell r="Y2863">
            <v>2847</v>
          </cell>
        </row>
        <row r="2864">
          <cell r="A2864" t="str">
            <v>RS2442SP</v>
          </cell>
          <cell r="B2864" t="str">
            <v>Soundcraft</v>
          </cell>
          <cell r="C2864" t="str">
            <v>Option Cards (Local Rack / D21 CSB Expansion / Vix000)</v>
          </cell>
          <cell r="D2864" t="str">
            <v>RS2442SP</v>
          </cell>
          <cell r="E2864" t="str">
            <v>SC-SPARES</v>
          </cell>
          <cell r="F2864" t="str">
            <v>YES</v>
          </cell>
          <cell r="H2864" t="str">
            <v>VI S CORE PRO LEXICON FX Card Local Rack</v>
          </cell>
          <cell r="I2864" t="str">
            <v>Lexicon/BSS FX/GEQs</v>
          </cell>
          <cell r="J2864">
            <v>7490</v>
          </cell>
          <cell r="K2864">
            <v>7490</v>
          </cell>
          <cell r="L2864">
            <v>3741.02</v>
          </cell>
          <cell r="R2864">
            <v>5</v>
          </cell>
          <cell r="S2864">
            <v>1</v>
          </cell>
          <cell r="T2864">
            <v>3</v>
          </cell>
          <cell r="U2864">
            <v>4</v>
          </cell>
          <cell r="V2864" t="str">
            <v>CN</v>
          </cell>
          <cell r="W2864" t="str">
            <v>Compliant</v>
          </cell>
          <cell r="Y2864">
            <v>2848</v>
          </cell>
        </row>
        <row r="2865">
          <cell r="A2865" t="str">
            <v>RS2485SP</v>
          </cell>
          <cell r="B2865" t="str">
            <v>Soundcraft</v>
          </cell>
          <cell r="C2865" t="str">
            <v>Option Cards (Local Rack / D21 CSB Expansion / Vix000)</v>
          </cell>
          <cell r="D2865" t="str">
            <v>RS2485SP</v>
          </cell>
          <cell r="E2865" t="str">
            <v>SC-SPARES</v>
          </cell>
          <cell r="F2865" t="str">
            <v>YES</v>
          </cell>
          <cell r="H2865" t="str">
            <v>VI COBRANET CARD Local Rack</v>
          </cell>
          <cell r="I2865" t="str">
            <v>ViO/D21 Cobranet</v>
          </cell>
          <cell r="J2865">
            <v>2575</v>
          </cell>
          <cell r="K2865">
            <v>2575</v>
          </cell>
          <cell r="L2865">
            <v>1286.19</v>
          </cell>
          <cell r="V2865" t="str">
            <v>CN</v>
          </cell>
          <cell r="W2865" t="str">
            <v>Compliant</v>
          </cell>
          <cell r="Y2865">
            <v>2849</v>
          </cell>
        </row>
        <row r="2866">
          <cell r="A2866" t="str">
            <v>RS2497SP</v>
          </cell>
          <cell r="B2866" t="str">
            <v>Soundcraft</v>
          </cell>
          <cell r="C2866" t="str">
            <v>Option Cards (Local Rack / D21 CSB Expansion / Vix000)</v>
          </cell>
          <cell r="D2866" t="str">
            <v>RS2497SP</v>
          </cell>
          <cell r="E2866" t="str">
            <v>SC-SPARES</v>
          </cell>
          <cell r="F2866" t="str">
            <v>YES</v>
          </cell>
          <cell r="H2866" t="str">
            <v>VI AVIOM CARD Local Rack</v>
          </cell>
          <cell r="I2866" t="str">
            <v>ViO/D21 Aviom A-Net</v>
          </cell>
          <cell r="J2866">
            <v>2365</v>
          </cell>
          <cell r="K2866">
            <v>2365</v>
          </cell>
          <cell r="L2866">
            <v>1703.58</v>
          </cell>
          <cell r="R2866">
            <v>0.5</v>
          </cell>
          <cell r="T2866">
            <v>8</v>
          </cell>
          <cell r="U2866">
            <v>4</v>
          </cell>
          <cell r="V2866" t="str">
            <v>CN</v>
          </cell>
          <cell r="W2866" t="str">
            <v>Compliant</v>
          </cell>
          <cell r="Y2866">
            <v>2850</v>
          </cell>
        </row>
        <row r="2867">
          <cell r="A2867" t="str">
            <v>RS2563SP</v>
          </cell>
          <cell r="B2867" t="str">
            <v>Soundcraft</v>
          </cell>
          <cell r="C2867" t="str">
            <v>Option Cards (Local Rack / D21 CSB Expansion / Vix000)</v>
          </cell>
          <cell r="D2867" t="str">
            <v>RS2563SP</v>
          </cell>
          <cell r="E2867" t="str">
            <v>SC-SPARES</v>
          </cell>
          <cell r="F2867" t="str">
            <v>YES</v>
          </cell>
          <cell r="H2867" t="str">
            <v>VI (SINGLEMODE) MADI CARD Local Rack</v>
          </cell>
          <cell r="I2867" t="str">
            <v>ViO/D21 Optical MADI (singlemode)</v>
          </cell>
          <cell r="R2867">
            <v>1</v>
          </cell>
          <cell r="T2867">
            <v>3</v>
          </cell>
          <cell r="U2867">
            <v>4</v>
          </cell>
          <cell r="W2867" t="str">
            <v>Compliant</v>
          </cell>
          <cell r="Y2867">
            <v>2851</v>
          </cell>
        </row>
        <row r="2868">
          <cell r="A2868" t="str">
            <v>RS2564SP</v>
          </cell>
          <cell r="B2868" t="str">
            <v>Soundcraft</v>
          </cell>
          <cell r="C2868" t="str">
            <v>Option Cards (Local Rack / D21 CSB Expansion / Vix000)</v>
          </cell>
          <cell r="D2868" t="str">
            <v>RS2564SP</v>
          </cell>
          <cell r="E2868" t="str">
            <v>SC-SPARES</v>
          </cell>
          <cell r="F2868" t="str">
            <v>YES</v>
          </cell>
          <cell r="H2868" t="str">
            <v>VI  TDIF CARD Local Rack</v>
          </cell>
          <cell r="I2868" t="str">
            <v>ViO/D21 TDIF</v>
          </cell>
          <cell r="W2868" t="str">
            <v>Compliant</v>
          </cell>
          <cell r="Y2868">
            <v>2852</v>
          </cell>
        </row>
        <row r="2869">
          <cell r="A2869" t="str">
            <v>RS2360SP</v>
          </cell>
          <cell r="B2869" t="str">
            <v>Soundcraft</v>
          </cell>
          <cell r="C2869" t="str">
            <v>Option Cards (Local Rack / D21 CSB Expansion / Vix000)</v>
          </cell>
          <cell r="D2869" t="str">
            <v>RS2360SP</v>
          </cell>
          <cell r="E2869" t="str">
            <v>SC-SPARES</v>
          </cell>
          <cell r="F2869" t="str">
            <v>YES</v>
          </cell>
          <cell r="H2869" t="str">
            <v>VI ADAT CARD Local Rack</v>
          </cell>
          <cell r="I2869" t="str">
            <v>ViO/D21 ADAT</v>
          </cell>
          <cell r="J2869">
            <v>1390</v>
          </cell>
          <cell r="K2869">
            <v>1390</v>
          </cell>
          <cell r="L2869">
            <v>691.56</v>
          </cell>
          <cell r="R2869">
            <v>1.5</v>
          </cell>
          <cell r="S2869">
            <v>14.5</v>
          </cell>
          <cell r="T2869">
            <v>7.5</v>
          </cell>
          <cell r="U2869">
            <v>4</v>
          </cell>
          <cell r="V2869" t="str">
            <v>CN</v>
          </cell>
          <cell r="W2869" t="str">
            <v>Compliant</v>
          </cell>
          <cell r="Y2869">
            <v>2853</v>
          </cell>
        </row>
        <row r="2870">
          <cell r="A2870" t="str">
            <v>RS2401SP</v>
          </cell>
          <cell r="B2870" t="str">
            <v>Soundcraft</v>
          </cell>
          <cell r="C2870" t="str">
            <v>Option Cards (Local Rack / D21 CSB Expansion / Vix000)</v>
          </cell>
          <cell r="D2870" t="str">
            <v>RS2401SP</v>
          </cell>
          <cell r="E2870">
            <v>31100900</v>
          </cell>
          <cell r="F2870" t="str">
            <v>YES</v>
          </cell>
          <cell r="H2870" t="str">
            <v xml:space="preserve">VI SCORE DSP MODULE </v>
          </cell>
          <cell r="I2870" t="str">
            <v>S-CORE DSP</v>
          </cell>
          <cell r="J2870">
            <v>7660</v>
          </cell>
          <cell r="K2870">
            <v>7660</v>
          </cell>
          <cell r="L2870">
            <v>3822.6</v>
          </cell>
          <cell r="R2870">
            <v>4</v>
          </cell>
          <cell r="S2870">
            <v>8</v>
          </cell>
          <cell r="T2870">
            <v>14</v>
          </cell>
          <cell r="U2870">
            <v>4</v>
          </cell>
          <cell r="V2870" t="str">
            <v>CN</v>
          </cell>
          <cell r="W2870" t="str">
            <v>Compliant</v>
          </cell>
          <cell r="Y2870">
            <v>2854</v>
          </cell>
        </row>
        <row r="2871">
          <cell r="A2871" t="str">
            <v>5045044.V</v>
          </cell>
          <cell r="B2871" t="str">
            <v>Soundcraft</v>
          </cell>
          <cell r="C2871" t="str">
            <v>Option Cards (Local Rack / D21 CSB Expansion / Vix000)</v>
          </cell>
          <cell r="D2871" t="str">
            <v>5045044.V</v>
          </cell>
          <cell r="E2871" t="str">
            <v>SC-VI</v>
          </cell>
          <cell r="H2871" t="str">
            <v>Vi Dante card AES67/96k</v>
          </cell>
          <cell r="I2871" t="str">
            <v>ViO/D21 Dante card AES67/96k</v>
          </cell>
          <cell r="J2871">
            <v>2445</v>
          </cell>
          <cell r="K2871">
            <v>2445</v>
          </cell>
          <cell r="L2871">
            <v>1588.78</v>
          </cell>
          <cell r="P2871">
            <v>688705006444</v>
          </cell>
          <cell r="V2871" t="str">
            <v>CN</v>
          </cell>
          <cell r="W2871" t="str">
            <v>Compliant</v>
          </cell>
          <cell r="Y2871">
            <v>2855</v>
          </cell>
        </row>
        <row r="2872">
          <cell r="A2872" t="str">
            <v>A949.045220-02.V</v>
          </cell>
          <cell r="B2872" t="str">
            <v>Soundcraft</v>
          </cell>
          <cell r="C2872" t="str">
            <v>Option Cards (Local Rack / D21 CSB Expansion / Vix000)</v>
          </cell>
          <cell r="D2872" t="str">
            <v>A949.045220-02.V</v>
          </cell>
          <cell r="E2872" t="str">
            <v>STU_ASSY</v>
          </cell>
          <cell r="H2872" t="str">
            <v>Vi 3G SDI DeEmbedder</v>
          </cell>
          <cell r="I2872" t="str">
            <v>ViO/D21 3G/HD/SD SDi De-embedder 8/16ch</v>
          </cell>
          <cell r="P2872">
            <v>688705001883</v>
          </cell>
          <cell r="W2872" t="str">
            <v>Compliant</v>
          </cell>
          <cell r="Y2872">
            <v>2856</v>
          </cell>
        </row>
        <row r="2873">
          <cell r="A2873" t="str">
            <v>C049.020534</v>
          </cell>
          <cell r="B2873" t="str">
            <v>Soundcraft</v>
          </cell>
          <cell r="C2873" t="str">
            <v>Option Cards (Local Rack / D21 CSB Expansion / Vix000)</v>
          </cell>
          <cell r="D2873" t="str">
            <v>C049.020534</v>
          </cell>
          <cell r="E2873" t="str">
            <v>BSSEQ</v>
          </cell>
          <cell r="F2873" t="str">
            <v>YES</v>
          </cell>
          <cell r="H2873" t="str">
            <v>Vi Blank Panle Local Rack</v>
          </cell>
          <cell r="I2873" t="str">
            <v>Blank module for upper section</v>
          </cell>
          <cell r="J2873">
            <v>40</v>
          </cell>
          <cell r="K2873">
            <v>40</v>
          </cell>
          <cell r="L2873">
            <v>19.3</v>
          </cell>
          <cell r="V2873" t="str">
            <v>CN</v>
          </cell>
          <cell r="W2873" t="str">
            <v>Compliant</v>
          </cell>
          <cell r="Y2873">
            <v>2857</v>
          </cell>
        </row>
        <row r="2874">
          <cell r="A2874" t="str">
            <v>5100265-00</v>
          </cell>
          <cell r="B2874" t="str">
            <v>Soundcraft</v>
          </cell>
          <cell r="C2874" t="str">
            <v>Option Cards (Local Rack / D21 CSB Expansion / Vix000)</v>
          </cell>
          <cell r="D2874" t="str">
            <v xml:space="preserve">5100265-00 </v>
          </cell>
          <cell r="H2874" t="str">
            <v>Vi4/6 to 5000/7000 Local Rack Upgrade Kit</v>
          </cell>
          <cell r="I2874" t="str">
            <v>Vi4/6 to 5000/7000 Local Rack Upgrade Kit</v>
          </cell>
          <cell r="J2874">
            <v>22535</v>
          </cell>
          <cell r="K2874">
            <v>22535</v>
          </cell>
          <cell r="L2874">
            <v>10539.41</v>
          </cell>
          <cell r="P2874">
            <v>688705003566</v>
          </cell>
          <cell r="V2874" t="str">
            <v>CN</v>
          </cell>
          <cell r="W2874" t="str">
            <v>Compliant</v>
          </cell>
          <cell r="Y2874">
            <v>2858</v>
          </cell>
        </row>
        <row r="2875">
          <cell r="A2875" t="str">
            <v>RS2399SP</v>
          </cell>
          <cell r="B2875" t="str">
            <v>Soundcraft</v>
          </cell>
          <cell r="C2875" t="str">
            <v>Option Cards (Vi Stagebox)</v>
          </cell>
          <cell r="D2875" t="str">
            <v>RS2399SP</v>
          </cell>
          <cell r="E2875">
            <v>31100900</v>
          </cell>
          <cell r="F2875" t="str">
            <v>YES</v>
          </cell>
          <cell r="H2875" t="str">
            <v>VI6 MIC LINE MODULE</v>
          </cell>
          <cell r="I2875" t="str">
            <v>ViSB 8 x MIC/LINE IN</v>
          </cell>
          <cell r="J2875">
            <v>1665</v>
          </cell>
          <cell r="K2875">
            <v>1665</v>
          </cell>
          <cell r="L2875">
            <v>827.2</v>
          </cell>
          <cell r="V2875" t="str">
            <v>CN</v>
          </cell>
          <cell r="W2875" t="str">
            <v>Compliant</v>
          </cell>
          <cell r="Y2875">
            <v>2859</v>
          </cell>
        </row>
        <row r="2876">
          <cell r="A2876" t="str">
            <v>RS2400SP</v>
          </cell>
          <cell r="B2876" t="str">
            <v>Soundcraft</v>
          </cell>
          <cell r="C2876" t="str">
            <v>Option Cards (Vi Stagebox)</v>
          </cell>
          <cell r="D2876" t="str">
            <v>RS2400SP</v>
          </cell>
          <cell r="E2876">
            <v>31100900</v>
          </cell>
          <cell r="F2876" t="str">
            <v>YES</v>
          </cell>
          <cell r="H2876" t="str">
            <v>VI6 LINE OUTPUT MODULE</v>
          </cell>
          <cell r="I2876" t="str">
            <v>ViSB 8 x LINE OUTPUT</v>
          </cell>
          <cell r="J2876">
            <v>1010</v>
          </cell>
          <cell r="K2876">
            <v>1010</v>
          </cell>
          <cell r="L2876">
            <v>499.14</v>
          </cell>
          <cell r="R2876">
            <v>2</v>
          </cell>
          <cell r="S2876">
            <v>15</v>
          </cell>
          <cell r="T2876">
            <v>13</v>
          </cell>
          <cell r="U2876">
            <v>4</v>
          </cell>
          <cell r="V2876" t="str">
            <v>CN</v>
          </cell>
          <cell r="W2876" t="str">
            <v>Compliant</v>
          </cell>
          <cell r="Y2876">
            <v>2860</v>
          </cell>
        </row>
        <row r="2877">
          <cell r="A2877" t="str">
            <v>RS2448SP</v>
          </cell>
          <cell r="B2877" t="str">
            <v>Soundcraft</v>
          </cell>
          <cell r="C2877" t="str">
            <v>Option Cards (Vi Stagebox)</v>
          </cell>
          <cell r="D2877" t="str">
            <v>RS2448SP</v>
          </cell>
          <cell r="E2877">
            <v>31100900</v>
          </cell>
          <cell r="F2877" t="str">
            <v>YES</v>
          </cell>
          <cell r="H2877" t="str">
            <v>ViSB Optical MADI HD (multimode)</v>
          </cell>
          <cell r="I2877" t="str">
            <v>ViSB Optical MADI HD card (multimode)</v>
          </cell>
          <cell r="J2877">
            <v>1770</v>
          </cell>
          <cell r="K2877">
            <v>1770</v>
          </cell>
          <cell r="L2877">
            <v>886.19</v>
          </cell>
          <cell r="V2877" t="str">
            <v>CN</v>
          </cell>
          <cell r="W2877" t="str">
            <v>Compliant</v>
          </cell>
          <cell r="Y2877">
            <v>2861</v>
          </cell>
        </row>
        <row r="2878">
          <cell r="A2878" t="str">
            <v>RS2562SP</v>
          </cell>
          <cell r="B2878" t="str">
            <v>Soundcraft</v>
          </cell>
          <cell r="C2878" t="str">
            <v>Option Cards (Vi Stagebox)</v>
          </cell>
          <cell r="D2878" t="str">
            <v>RS2562SP</v>
          </cell>
          <cell r="E2878" t="str">
            <v>MIX-HALB</v>
          </cell>
          <cell r="F2878" t="str">
            <v>YES</v>
          </cell>
          <cell r="H2878" t="str">
            <v>VI4/6 MADI HD CARD 6HE SNGLE MDE SPARES</v>
          </cell>
          <cell r="I2878" t="str">
            <v>ViSB Optical MADI HD (singlemode)</v>
          </cell>
          <cell r="J2878">
            <v>2345</v>
          </cell>
          <cell r="K2878">
            <v>2345</v>
          </cell>
          <cell r="L2878">
            <v>1171.93</v>
          </cell>
          <cell r="V2878" t="str">
            <v>CN</v>
          </cell>
          <cell r="W2878" t="str">
            <v>Compliant</v>
          </cell>
          <cell r="Y2878">
            <v>2862</v>
          </cell>
        </row>
        <row r="2879">
          <cell r="A2879" t="str">
            <v>5031241.V</v>
          </cell>
          <cell r="B2879" t="str">
            <v>Soundcraft</v>
          </cell>
          <cell r="C2879" t="str">
            <v>Option Cards (Vi Stagebox)</v>
          </cell>
          <cell r="D2879" t="str">
            <v>5031241.V</v>
          </cell>
          <cell r="E2879">
            <v>83100300</v>
          </cell>
          <cell r="H2879" t="str">
            <v>ViSB Cat5 MADI HD card</v>
          </cell>
          <cell r="I2879" t="str">
            <v>ViSB Cat5 MADI HD card</v>
          </cell>
          <cell r="J2879">
            <v>1770</v>
          </cell>
          <cell r="K2879">
            <v>1770</v>
          </cell>
          <cell r="L2879">
            <v>880.25</v>
          </cell>
          <cell r="V2879" t="str">
            <v>CN</v>
          </cell>
          <cell r="W2879" t="str">
            <v>Compliant</v>
          </cell>
          <cell r="Y2879">
            <v>2863</v>
          </cell>
        </row>
        <row r="2880">
          <cell r="A2880" t="str">
            <v>RS2446SP</v>
          </cell>
          <cell r="B2880" t="str">
            <v>Soundcraft</v>
          </cell>
          <cell r="C2880" t="str">
            <v>Option Cards (Vi Stagebox)</v>
          </cell>
          <cell r="D2880" t="str">
            <v>RS2446SP</v>
          </cell>
          <cell r="E2880">
            <v>31100900</v>
          </cell>
          <cell r="F2880" t="str">
            <v>YES</v>
          </cell>
          <cell r="H2880" t="str">
            <v>VI6 AES 8CH I/P STAGEBOXSPARES KIT</v>
          </cell>
          <cell r="I2880" t="str">
            <v>ViSB 8 x AES/EBU In</v>
          </cell>
          <cell r="J2880">
            <v>1235</v>
          </cell>
          <cell r="K2880">
            <v>1235</v>
          </cell>
          <cell r="L2880">
            <v>614.70000000000005</v>
          </cell>
          <cell r="V2880" t="str">
            <v>CN</v>
          </cell>
          <cell r="W2880" t="str">
            <v>Compliant</v>
          </cell>
          <cell r="Y2880">
            <v>2864</v>
          </cell>
        </row>
        <row r="2881">
          <cell r="A2881" t="str">
            <v>RS2447SP</v>
          </cell>
          <cell r="B2881" t="str">
            <v>Soundcraft</v>
          </cell>
          <cell r="C2881" t="str">
            <v>Option Cards (Vi Stagebox)</v>
          </cell>
          <cell r="D2881" t="str">
            <v>RS2447SP</v>
          </cell>
          <cell r="E2881">
            <v>31100900</v>
          </cell>
          <cell r="F2881" t="str">
            <v>YES</v>
          </cell>
          <cell r="H2881" t="str">
            <v>VI6 AES 8CH O/P STAGEBOXSPARES KIT</v>
          </cell>
          <cell r="I2881" t="str">
            <v>ViSB 8 x AES/EBU Out</v>
          </cell>
          <cell r="J2881">
            <v>1200</v>
          </cell>
          <cell r="K2881">
            <v>1200</v>
          </cell>
          <cell r="L2881">
            <v>597.55999999999995</v>
          </cell>
          <cell r="R2881">
            <v>2</v>
          </cell>
          <cell r="S2881">
            <v>15</v>
          </cell>
          <cell r="T2881">
            <v>13</v>
          </cell>
          <cell r="U2881">
            <v>4</v>
          </cell>
          <cell r="V2881" t="str">
            <v>CN</v>
          </cell>
          <cell r="W2881" t="str">
            <v>Compliant</v>
          </cell>
          <cell r="Y2881">
            <v>2865</v>
          </cell>
        </row>
        <row r="2882">
          <cell r="A2882" t="str">
            <v>RS2449SP</v>
          </cell>
          <cell r="B2882" t="str">
            <v>Soundcraft</v>
          </cell>
          <cell r="C2882" t="str">
            <v>Option Cards (Vi Stagebox)</v>
          </cell>
          <cell r="D2882" t="str">
            <v>RS2449SP</v>
          </cell>
          <cell r="F2882" t="str">
            <v>YES</v>
          </cell>
          <cell r="H2882" t="str">
            <v>VI6 OPTICAL STAGEBOX 2U PANEL SPRS</v>
          </cell>
          <cell r="I2882" t="str">
            <v>Optical 2U Panel for SB only</v>
          </cell>
          <cell r="W2882" t="str">
            <v>Compliant</v>
          </cell>
          <cell r="Y2882">
            <v>2866</v>
          </cell>
        </row>
        <row r="2883">
          <cell r="A2883" t="str">
            <v>RS2487SP</v>
          </cell>
          <cell r="B2883" t="str">
            <v>Soundcraft</v>
          </cell>
          <cell r="C2883" t="str">
            <v>Option Cards (Vi Stagebox)</v>
          </cell>
          <cell r="D2883" t="str">
            <v>RS2487SP</v>
          </cell>
          <cell r="E2883" t="str">
            <v>SC-SPARES</v>
          </cell>
          <cell r="F2883" t="str">
            <v>YES</v>
          </cell>
          <cell r="H2883" t="str">
            <v>VISB PANEL SPR ASSY</v>
          </cell>
          <cell r="I2883" t="str">
            <v>ViSB Blank module</v>
          </cell>
          <cell r="J2883">
            <v>375</v>
          </cell>
          <cell r="K2883">
            <v>375</v>
          </cell>
          <cell r="L2883">
            <v>184.67</v>
          </cell>
          <cell r="V2883" t="str">
            <v>CN</v>
          </cell>
          <cell r="W2883" t="str">
            <v>Compliant</v>
          </cell>
          <cell r="Y2883">
            <v>2867</v>
          </cell>
        </row>
        <row r="2884">
          <cell r="A2884" t="str">
            <v>RS2489SP</v>
          </cell>
          <cell r="B2884" t="str">
            <v>Soundcraft</v>
          </cell>
          <cell r="C2884" t="str">
            <v>Option Cards (Vi Stagebox)</v>
          </cell>
          <cell r="D2884" t="str">
            <v>RS2489SP</v>
          </cell>
          <cell r="F2884" t="str">
            <v>YES</v>
          </cell>
          <cell r="H2884" t="str">
            <v>VI6 AMPHENOL STAGEBOX 2USPARES KIT</v>
          </cell>
          <cell r="I2884" t="str">
            <v>Cat5 2U Panel for SB only</v>
          </cell>
          <cell r="W2884" t="str">
            <v>Compliant</v>
          </cell>
          <cell r="Y2884">
            <v>2868</v>
          </cell>
        </row>
        <row r="2885">
          <cell r="A2885" t="str">
            <v>RS2496SP</v>
          </cell>
          <cell r="B2885" t="str">
            <v>Soundcraft</v>
          </cell>
          <cell r="C2885" t="str">
            <v>Option Cards (Vi Stagebox)</v>
          </cell>
          <cell r="D2885" t="str">
            <v>RS2496SP</v>
          </cell>
          <cell r="E2885" t="str">
            <v>SC-SPARES</v>
          </cell>
          <cell r="F2885" t="str">
            <v>YES</v>
          </cell>
          <cell r="H2885" t="str">
            <v>VI COBRANET CARD STAGEBOX SPARES KIT</v>
          </cell>
          <cell r="I2885" t="str">
            <v>VISB Cobranet</v>
          </cell>
          <cell r="J2885">
            <v>2620</v>
          </cell>
          <cell r="K2885">
            <v>2620</v>
          </cell>
          <cell r="L2885">
            <v>1307.07</v>
          </cell>
          <cell r="V2885" t="str">
            <v>CN</v>
          </cell>
          <cell r="W2885" t="str">
            <v>Compliant</v>
          </cell>
          <cell r="Y2885">
            <v>2869</v>
          </cell>
        </row>
        <row r="2886">
          <cell r="A2886" t="str">
            <v>RS2498SP</v>
          </cell>
          <cell r="B2886" t="str">
            <v>Soundcraft</v>
          </cell>
          <cell r="C2886" t="str">
            <v>Option Cards (Vi Stagebox)</v>
          </cell>
          <cell r="D2886" t="str">
            <v>RS2498SP</v>
          </cell>
          <cell r="E2886" t="str">
            <v>SC-SPARES</v>
          </cell>
          <cell r="F2886" t="str">
            <v>YES</v>
          </cell>
          <cell r="H2886" t="str">
            <v>VI AVIOM CARD STAGEBOX SPARES KIT</v>
          </cell>
          <cell r="I2886" t="str">
            <v>ViSB Aviom</v>
          </cell>
          <cell r="J2886">
            <v>2515</v>
          </cell>
          <cell r="K2886">
            <v>2515</v>
          </cell>
          <cell r="L2886">
            <v>1817.86</v>
          </cell>
          <cell r="R2886">
            <v>1</v>
          </cell>
          <cell r="T2886">
            <v>9.5</v>
          </cell>
          <cell r="U2886">
            <v>1.5</v>
          </cell>
          <cell r="V2886" t="str">
            <v>CN</v>
          </cell>
          <cell r="W2886" t="str">
            <v>Compliant</v>
          </cell>
          <cell r="Y2886">
            <v>2870</v>
          </cell>
        </row>
        <row r="2887">
          <cell r="A2887" t="str">
            <v>5037513-01.V</v>
          </cell>
          <cell r="B2887" t="str">
            <v>Soundcraft</v>
          </cell>
          <cell r="C2887" t="str">
            <v>Option Cards (Vi Stagebox)</v>
          </cell>
          <cell r="D2887" t="str">
            <v>5037513-01.V</v>
          </cell>
          <cell r="E2887" t="str">
            <v>SC-VI</v>
          </cell>
          <cell r="F2887" t="str">
            <v>YES</v>
          </cell>
          <cell r="H2887" t="str">
            <v>VI BLU-LINK CARD STAGEBOX SPARES KIT</v>
          </cell>
          <cell r="I2887" t="str">
            <v>ViSB Blu Link</v>
          </cell>
          <cell r="J2887">
            <v>1325</v>
          </cell>
          <cell r="K2887">
            <v>1325</v>
          </cell>
          <cell r="L2887">
            <v>921.29</v>
          </cell>
          <cell r="V2887" t="str">
            <v>CN</v>
          </cell>
          <cell r="W2887" t="str">
            <v>Compliant</v>
          </cell>
          <cell r="Y2887">
            <v>2871</v>
          </cell>
        </row>
        <row r="2888">
          <cell r="A2888" t="str">
            <v>5036922-03.V</v>
          </cell>
          <cell r="B2888" t="str">
            <v>Soundcraft</v>
          </cell>
          <cell r="C2888" t="str">
            <v>Option Cards (Vi Stagebox)</v>
          </cell>
          <cell r="D2888" t="str">
            <v>5036922-03.V</v>
          </cell>
          <cell r="E2888" t="str">
            <v>SC-SI</v>
          </cell>
          <cell r="F2888" t="str">
            <v>YES</v>
          </cell>
          <cell r="H2888" t="str">
            <v>Vi Dante Option Card Stagebox TSPR</v>
          </cell>
          <cell r="I2888" t="str">
            <v>Vi Dante Option Card Stagebox TSPR</v>
          </cell>
          <cell r="J2888">
            <v>2340</v>
          </cell>
          <cell r="K2888">
            <v>2340</v>
          </cell>
          <cell r="L2888">
            <v>1531.08</v>
          </cell>
          <cell r="V2888" t="str">
            <v>CN</v>
          </cell>
          <cell r="W2888" t="str">
            <v>Compliant</v>
          </cell>
          <cell r="Y2888">
            <v>2872</v>
          </cell>
        </row>
        <row r="2889">
          <cell r="A2889" t="str">
            <v>RS2413SP</v>
          </cell>
          <cell r="B2889" t="str">
            <v>Soundcraft</v>
          </cell>
          <cell r="C2889" t="str">
            <v>Vi Series Accessories</v>
          </cell>
          <cell r="D2889" t="str">
            <v>RS2413SP</v>
          </cell>
          <cell r="E2889">
            <v>31100900</v>
          </cell>
          <cell r="F2889" t="str">
            <v>YES</v>
          </cell>
          <cell r="H2889" t="str">
            <v>Vi Stagebox Spare PSU</v>
          </cell>
          <cell r="I2889" t="str">
            <v>Vi Stagebox Spare PSU</v>
          </cell>
          <cell r="J2889">
            <v>1035</v>
          </cell>
          <cell r="K2889">
            <v>1035</v>
          </cell>
          <cell r="L2889">
            <v>511.09</v>
          </cell>
          <cell r="R2889">
            <v>4</v>
          </cell>
          <cell r="S2889">
            <v>14.5</v>
          </cell>
          <cell r="T2889">
            <v>7.5</v>
          </cell>
          <cell r="U2889">
            <v>3.5</v>
          </cell>
          <cell r="V2889" t="str">
            <v>CN</v>
          </cell>
          <cell r="W2889" t="str">
            <v>Compliant</v>
          </cell>
          <cell r="Y2889">
            <v>2873</v>
          </cell>
        </row>
        <row r="2890">
          <cell r="A2890" t="str">
            <v>BH10.947402</v>
          </cell>
          <cell r="B2890" t="str">
            <v>Soundcraft</v>
          </cell>
          <cell r="C2890" t="str">
            <v>Vi Series Accessories</v>
          </cell>
          <cell r="D2890" t="str">
            <v>BH10.947402</v>
          </cell>
          <cell r="E2890" t="str">
            <v>SC-VI</v>
          </cell>
          <cell r="F2890" t="str">
            <v>YES</v>
          </cell>
          <cell r="H2890" t="str">
            <v>12U RACK FLIGHT PACK</v>
          </cell>
          <cell r="I2890" t="str">
            <v>12U 19" custom flight-case for Local Rack / Stagebox</v>
          </cell>
          <cell r="J2890">
            <v>4055</v>
          </cell>
          <cell r="K2890">
            <v>4055</v>
          </cell>
          <cell r="L2890">
            <v>2023.75</v>
          </cell>
          <cell r="R2890">
            <v>94</v>
          </cell>
          <cell r="S2890">
            <v>32</v>
          </cell>
          <cell r="T2890">
            <v>22.5</v>
          </cell>
          <cell r="U2890">
            <v>25.5</v>
          </cell>
          <cell r="V2890" t="str">
            <v>CN</v>
          </cell>
          <cell r="W2890" t="str">
            <v>Compliant</v>
          </cell>
          <cell r="Y2890">
            <v>2874</v>
          </cell>
        </row>
        <row r="2891">
          <cell r="A2891">
            <v>5058848</v>
          </cell>
          <cell r="B2891" t="str">
            <v>Soundcraft</v>
          </cell>
          <cell r="C2891" t="str">
            <v>Vi Series Accessories</v>
          </cell>
          <cell r="D2891">
            <v>5058848</v>
          </cell>
          <cell r="E2891">
            <v>31100900</v>
          </cell>
          <cell r="F2891" t="str">
            <v>YES</v>
          </cell>
          <cell r="H2891" t="str">
            <v>MECHASY,VIX000 BRKOUT PNL LCL OPT2SB/4CH</v>
          </cell>
          <cell r="I2891" t="str">
            <v>Optical 2U Panel for 2 x SB - 1 x 4 core fibre co, 1 x 2 core fibre core</v>
          </cell>
          <cell r="J2891">
            <v>7565</v>
          </cell>
          <cell r="K2891">
            <v>7565</v>
          </cell>
          <cell r="L2891">
            <v>3779.51</v>
          </cell>
          <cell r="V2891" t="str">
            <v>CN</v>
          </cell>
          <cell r="W2891" t="str">
            <v>Compliant</v>
          </cell>
          <cell r="Y2891">
            <v>2875</v>
          </cell>
        </row>
        <row r="2892">
          <cell r="A2892" t="str">
            <v>RL0267-01</v>
          </cell>
          <cell r="B2892" t="str">
            <v>Soundcraft</v>
          </cell>
          <cell r="C2892" t="str">
            <v>Vi Series Accessories</v>
          </cell>
          <cell r="D2892" t="str">
            <v>RL0267-01</v>
          </cell>
          <cell r="F2892" t="str">
            <v>YES</v>
          </cell>
          <cell r="H2892" t="str">
            <v>5m Cable Vi Ctrl Surf to Local Rack</v>
          </cell>
          <cell r="I2892" t="str">
            <v>5m Cable Vi Control Surf to Local Rack</v>
          </cell>
          <cell r="J2892">
            <v>1550</v>
          </cell>
          <cell r="K2892">
            <v>1550</v>
          </cell>
          <cell r="L2892">
            <v>769.98</v>
          </cell>
          <cell r="V2892" t="str">
            <v>GB</v>
          </cell>
          <cell r="W2892" t="str">
            <v>Compliant</v>
          </cell>
          <cell r="Y2892">
            <v>2876</v>
          </cell>
        </row>
        <row r="2893">
          <cell r="A2893" t="str">
            <v>RT2071</v>
          </cell>
          <cell r="B2893" t="str">
            <v>Soundcraft</v>
          </cell>
          <cell r="C2893" t="str">
            <v>Vi Series Accessories</v>
          </cell>
          <cell r="D2893" t="str">
            <v>RT2071</v>
          </cell>
          <cell r="E2893" t="str">
            <v>SC-SPARES</v>
          </cell>
          <cell r="F2893" t="str">
            <v>YES</v>
          </cell>
          <cell r="H2893" t="str">
            <v xml:space="preserve">EZ-tilt </v>
          </cell>
          <cell r="I2893" t="str">
            <v xml:space="preserve">EZ-tilt </v>
          </cell>
          <cell r="J2893">
            <v>3050</v>
          </cell>
          <cell r="K2893">
            <v>3050</v>
          </cell>
          <cell r="L2893">
            <v>1521.31</v>
          </cell>
          <cell r="R2893">
            <v>30</v>
          </cell>
          <cell r="T2893">
            <v>34</v>
          </cell>
          <cell r="U2893">
            <v>7</v>
          </cell>
          <cell r="V2893" t="str">
            <v>GB</v>
          </cell>
          <cell r="W2893" t="str">
            <v>Compliant</v>
          </cell>
          <cell r="Y2893">
            <v>2877</v>
          </cell>
        </row>
        <row r="2894">
          <cell r="A2894">
            <v>5080890</v>
          </cell>
          <cell r="B2894" t="str">
            <v>Soundcraft</v>
          </cell>
          <cell r="C2894" t="str">
            <v>Real Time Rack</v>
          </cell>
          <cell r="D2894">
            <v>5080890</v>
          </cell>
          <cell r="G2894" t="str">
            <v>Limited Quantity</v>
          </cell>
          <cell r="H2894" t="str">
            <v>Realtime Rack Core Plus</v>
          </cell>
          <cell r="I2894" t="str">
            <v>Realtime Rack Core Plus</v>
          </cell>
          <cell r="J2894">
            <v>8510</v>
          </cell>
          <cell r="K2894">
            <v>8510</v>
          </cell>
          <cell r="L2894">
            <v>3792.12</v>
          </cell>
          <cell r="P2894">
            <v>688705002828</v>
          </cell>
          <cell r="V2894" t="str">
            <v>CN</v>
          </cell>
          <cell r="W2894" t="str">
            <v>Compliant</v>
          </cell>
          <cell r="Y2894">
            <v>2878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4ED35A-0181-474B-8EF0-C741E4CF80B7}" name="Table4" displayName="Table4" ref="A2:U75" totalsRowShown="0" headerRowDxfId="23" dataDxfId="22">
  <autoFilter ref="A2:U75" xr:uid="{00000000-0009-0000-0000-000004000000}"/>
  <sortState xmlns:xlrd2="http://schemas.microsoft.com/office/spreadsheetml/2017/richdata2" ref="A3:U75">
    <sortCondition ref="B2:B75"/>
  </sortState>
  <tableColumns count="21">
    <tableColumn id="1" xr3:uid="{4D078AA6-FE40-47B1-977F-DC5BADA662AB}" name="SKU" dataDxfId="21"/>
    <tableColumn id="2" xr3:uid="{D4E9D2C6-B3A6-4D61-8E5C-375F67D7AD7D}" name="Category" dataDxfId="20">
      <calculatedColumnFormula>(IF((VLOOKUP(Table4[[#This Row],[SKU]],'[1]All Skus'!$A:$Y,2,FALSE))="Crown",(VLOOKUP(Table4[[#This Row],[SKU]],'[1]All Skus'!$A:$Y,3,FALSE)),""))</calculatedColumnFormula>
    </tableColumn>
    <tableColumn id="3" xr3:uid="{8C61749F-33B7-4CFA-8F06-D1FA8DB08709}" name="Model Number" dataDxfId="19">
      <calculatedColumnFormula>(IF((VLOOKUP(Table4[[#This Row],[SKU]],'[1]All Skus'!$A:$Y,2,FALSE))="Crown",(VLOOKUP(Table4[[#This Row],[SKU]],'[1]All Skus'!$A:$Y,4,FALSE)),""))</calculatedColumnFormula>
    </tableColumn>
    <tableColumn id="4" xr3:uid="{737D490E-353C-4C04-AEF2-37B015576AEC}" name="Material Group" dataDxfId="18">
      <calculatedColumnFormula>(IF((VLOOKUP(Table4[[#This Row],[SKU]],'[1]All Skus'!$A:$Y,2,FALSE))="Crown",(VLOOKUP(Table4[[#This Row],[SKU]],'[1]All Skus'!$A:$Y,5,FALSE)),""))</calculatedColumnFormula>
    </tableColumn>
    <tableColumn id="5" xr3:uid="{5AF4F726-7C0E-46C4-A1A1-BB89C42BB75E}" name="Restricted from Internet" dataDxfId="17">
      <calculatedColumnFormula>(IF((VLOOKUP(Table4[[#This Row],[SKU]],'[1]All Skus'!$A:$Y,2,FALSE))="Crown",(VLOOKUP(Table4[[#This Row],[SKU]],'[1]All Skus'!$A:$Y,6,FALSE)),""))</calculatedColumnFormula>
    </tableColumn>
    <tableColumn id="6" xr3:uid="{D636542D-C29C-43FC-B0D0-A8B4FAB372E1}" name="Status" dataDxfId="16">
      <calculatedColumnFormula>(IF((VLOOKUP(Table4[[#This Row],[SKU]],'[1]All Skus'!$A:$Y,2,FALSE))="Crown",(VLOOKUP(Table4[[#This Row],[SKU]],'[1]All Skus'!$A:$Y,7,FALSE)),""))</calculatedColumnFormula>
    </tableColumn>
    <tableColumn id="7" xr3:uid="{A5E20C23-5E3C-4C60-968A-C0DCE00AC4A2}" name="Product Description Short" dataDxfId="15">
      <calculatedColumnFormula>(IF((VLOOKUP(Table4[[#This Row],[SKU]],'[1]All Skus'!$A:$Y,2,FALSE))="Crown",(VLOOKUP(Table4[[#This Row],[SKU]],'[1]All Skus'!$A:$Y,8,FALSE)),""))</calculatedColumnFormula>
    </tableColumn>
    <tableColumn id="8" xr3:uid="{C392B7BA-EBE5-4199-851C-4C09A23F2607}" name="Product Description Long" dataDxfId="14">
      <calculatedColumnFormula>(IF((VLOOKUP(Table4[[#This Row],[SKU]],'[1]All Skus'!$A:$Y,2,FALSE))="Crown",(VLOOKUP(Table4[[#This Row],[SKU]],'[1]All Skus'!$A:$Y,9,FALSE)),""))</calculatedColumnFormula>
    </tableColumn>
    <tableColumn id="32" xr3:uid="{A44A65A6-C10F-4269-A5BB-735A26A74B5A}" name="MSRP NEW" dataDxfId="13">
      <calculatedColumnFormula>(IF((VLOOKUP(Table4[[#This Row],[SKU]],'[1]All Skus'!$A:$Y,2,FALSE))="Crown",(VLOOKUP(Table4[[#This Row],[SKU]],'[1]All Skus'!$A:$Y,10,FALSE)),""))</calculatedColumnFormula>
    </tableColumn>
    <tableColumn id="33" xr3:uid="{E19E87FC-64D8-4246-8F7F-CF8C1FBEE02D}" name="MAP NEW" dataDxfId="12">
      <calculatedColumnFormula>(IF((VLOOKUP(Table4[[#This Row],[SKU]],'[1]All Skus'!$A:$Y,2,FALSE))="Crown",(VLOOKUP(Table4[[#This Row],[SKU]],'[1]All Skus'!$A:$Y,11,FALSE)),""))</calculatedColumnFormula>
    </tableColumn>
    <tableColumn id="17" xr3:uid="{932A0616-AA19-4CA9-A0FF-4123AB7F47C8}" name="Master Pack Qty" dataDxfId="11">
      <calculatedColumnFormula>(IF((VLOOKUP(Table4[[#This Row],[SKU]],'[1]All Skus'!$A:$Y,2,FALSE))="Crown",(VLOOKUP(Table4[[#This Row],[SKU]],'[1]All Skus'!$A:$Y,15,FALSE)),""))</calculatedColumnFormula>
    </tableColumn>
    <tableColumn id="18" xr3:uid="{0CC31F9A-10E7-4DA1-A0E7-965E149C2F59}" name="UPC" dataDxfId="10">
      <calculatedColumnFormula>(IF((VLOOKUP(Table4[[#This Row],[SKU]],'[1]All Skus'!$A:$Y,2,FALSE))="Crown",(VLOOKUP(Table4[[#This Row],[SKU]],'[1]All Skus'!$A:$Y,16,FALSE)),""))</calculatedColumnFormula>
    </tableColumn>
    <tableColumn id="19" xr3:uid="{36BE6C3F-F828-4031-954E-0F19407712CE}" name="EAN" dataDxfId="9">
      <calculatedColumnFormula>(IF((VLOOKUP(Table4[[#This Row],[SKU]],'[1]All Skus'!$A:$Y,2,FALSE))="Crown",(VLOOKUP(Table4[[#This Row],[SKU]],'[1]All Skus'!$A:$Y,17,FALSE)),""))</calculatedColumnFormula>
    </tableColumn>
    <tableColumn id="20" xr3:uid="{6D5CA558-9BCC-4290-ACB6-C6DAD9DF68D7}" name="WEIGHT (lb.)" dataDxfId="8">
      <calculatedColumnFormula>(IF((VLOOKUP(Table4[[#This Row],[SKU]],'[1]All Skus'!$A:$Y,2,FALSE))="Crown",(VLOOKUP(Table4[[#This Row],[SKU]],'[1]All Skus'!$A:$Y,18,FALSE)),""))</calculatedColumnFormula>
    </tableColumn>
    <tableColumn id="21" xr3:uid="{3B8EFF5D-DA9E-477B-AC77-2BB0D17B33F0}" name="DIM L (in.)" dataDxfId="7">
      <calculatedColumnFormula>(IF((VLOOKUP(Table4[[#This Row],[SKU]],'[1]All Skus'!$A:$Y,2,FALSE))="Crown",(VLOOKUP(Table4[[#This Row],[SKU]],'[1]All Skus'!$A:$Y,19,FALSE)),""))</calculatedColumnFormula>
    </tableColumn>
    <tableColumn id="22" xr3:uid="{4229D461-0D62-4AD5-9277-02513CC49911}" name="DIM W (in.)" dataDxfId="6">
      <calculatedColumnFormula>(IF((VLOOKUP(Table4[[#This Row],[SKU]],'[1]All Skus'!$A:$Y,2,FALSE))="Crown",(VLOOKUP(Table4[[#This Row],[SKU]],'[1]All Skus'!$A:$Y,20,FALSE)),""))</calculatedColumnFormula>
    </tableColumn>
    <tableColumn id="23" xr3:uid="{54CA1C96-AA4A-4C8F-B7C4-075FBAA87040}" name="DIM H (in.)" dataDxfId="5">
      <calculatedColumnFormula>(IF((VLOOKUP(Table4[[#This Row],[SKU]],'[1]All Skus'!$A:$Y,2,FALSE))="Crown",(VLOOKUP(Table4[[#This Row],[SKU]],'[1]All Skus'!$A:$Y,21,FALSE)),""))</calculatedColumnFormula>
    </tableColumn>
    <tableColumn id="24" xr3:uid="{0831C7D3-264B-4E68-990C-2973C1E8A38D}" name="COUNTRY OF ORIGIN" dataDxfId="4">
      <calculatedColumnFormula>(IF((VLOOKUP(Table4[[#This Row],[SKU]],'[1]All Skus'!$A:$Y,2,FALSE))="Crown",(VLOOKUP(Table4[[#This Row],[SKU]],'[1]All Skus'!$A:$Y,22,FALSE)),""))</calculatedColumnFormula>
    </tableColumn>
    <tableColumn id="25" xr3:uid="{15FD3C59-32F9-451C-BC00-88C09105676B}" name="TAA Compliance" dataDxfId="3">
      <calculatedColumnFormula>(IF((VLOOKUP(Table4[[#This Row],[SKU]],'[1]All Skus'!$A:$Y,2,FALSE))="Crown",(VLOOKUP(Table4[[#This Row],[SKU]],'[1]All Skus'!$A:$Y,23,FALSE)),""))</calculatedColumnFormula>
    </tableColumn>
    <tableColumn id="26" xr3:uid="{73D8062E-48DE-460D-A7AB-87244888497C}" name="LINK" dataDxfId="2" dataCellStyle="Hyperlink">
      <calculatedColumnFormula>(IF((VLOOKUP(Table4[[#This Row],[SKU]],'[1]All Skus'!$A:$Y,2,FALSE))="Crown",(VLOOKUP(Table4[[#This Row],[SKU]],'[1]All Skus'!$A:$Y,24,FALSE)),""))</calculatedColumnFormula>
    </tableColumn>
    <tableColumn id="9" xr3:uid="{C769F265-1D59-4D12-BC3D-D8B558F9C7E6}" name="Row Sort Order" dataDxfId="1"/>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7103F-5037-4122-8D2E-5531637F2B2B}">
  <dimension ref="A1:Z75"/>
  <sheetViews>
    <sheetView tabSelected="1" zoomScale="75" zoomScaleNormal="75" workbookViewId="0">
      <pane xSplit="1" ySplit="1" topLeftCell="H2" activePane="bottomRight" state="frozen"/>
      <selection pane="topRight" activeCell="D35" sqref="D35"/>
      <selection pane="bottomLeft" activeCell="D35" sqref="D35"/>
      <selection pane="bottomRight" activeCell="K2" sqref="K1:M1048576"/>
    </sheetView>
  </sheetViews>
  <sheetFormatPr defaultColWidth="9.21875" defaultRowHeight="14.4" x14ac:dyDescent="0.3"/>
  <cols>
    <col min="1" max="1" width="21.21875" bestFit="1" customWidth="1"/>
    <col min="2" max="2" width="31" bestFit="1" customWidth="1"/>
    <col min="3" max="3" width="20.77734375" customWidth="1"/>
    <col min="4" max="4" width="20.77734375" bestFit="1" customWidth="1"/>
    <col min="5" max="5" width="21.21875" bestFit="1" customWidth="1"/>
    <col min="6" max="6" width="16.5546875" bestFit="1" customWidth="1"/>
    <col min="7" max="7" width="38" bestFit="1" customWidth="1"/>
    <col min="8" max="8" width="128.21875" bestFit="1" customWidth="1"/>
    <col min="9" max="9" width="17.21875" bestFit="1" customWidth="1"/>
    <col min="10" max="10" width="16.21875" bestFit="1" customWidth="1"/>
    <col min="11" max="11" width="21.77734375" bestFit="1" customWidth="1"/>
    <col min="12" max="12" width="20" bestFit="1" customWidth="1"/>
    <col min="13" max="13" width="11" bestFit="1" customWidth="1"/>
    <col min="14" max="14" width="18.21875" bestFit="1" customWidth="1"/>
    <col min="15" max="15" width="16.21875" bestFit="1" customWidth="1"/>
    <col min="16" max="16" width="17.21875" bestFit="1" customWidth="1"/>
    <col min="17" max="17" width="16.77734375" bestFit="1" customWidth="1"/>
    <col min="18" max="18" width="18.44140625" bestFit="1" customWidth="1"/>
    <col min="19" max="19" width="22" bestFit="1" customWidth="1"/>
    <col min="20" max="20" width="60.21875" style="28" bestFit="1" customWidth="1"/>
    <col min="21" max="21" width="20.77734375" bestFit="1" customWidth="1"/>
  </cols>
  <sheetData>
    <row r="1" spans="1:26" s="5" customFormat="1" ht="61.5" customHeight="1" x14ac:dyDescent="0.3">
      <c r="A1" s="1"/>
      <c r="B1" s="2"/>
      <c r="C1" s="2"/>
      <c r="D1" s="2"/>
      <c r="E1" s="2"/>
      <c r="F1" s="2"/>
      <c r="G1" s="2"/>
      <c r="H1" s="2"/>
      <c r="I1" s="2"/>
      <c r="J1" s="2"/>
      <c r="K1" s="2"/>
      <c r="L1" s="2"/>
      <c r="M1" s="3"/>
      <c r="N1" s="4"/>
      <c r="O1" s="4"/>
      <c r="P1" s="4"/>
      <c r="Q1" s="4"/>
      <c r="R1" s="3"/>
      <c r="T1" s="1"/>
      <c r="U1" s="6"/>
      <c r="V1" s="6"/>
      <c r="W1" s="6"/>
      <c r="X1" s="6"/>
      <c r="Y1" s="6"/>
      <c r="Z1" s="6"/>
    </row>
    <row r="2" spans="1:26" s="13" customFormat="1" ht="29.4" thickBot="1" x14ac:dyDescent="0.35">
      <c r="A2" s="7" t="s">
        <v>0</v>
      </c>
      <c r="B2" s="8" t="s">
        <v>1</v>
      </c>
      <c r="C2" s="8" t="s">
        <v>2</v>
      </c>
      <c r="D2" s="8" t="s">
        <v>3</v>
      </c>
      <c r="E2" s="8" t="s">
        <v>4</v>
      </c>
      <c r="F2" s="8" t="s">
        <v>5</v>
      </c>
      <c r="G2" s="8" t="s">
        <v>6</v>
      </c>
      <c r="H2" s="8" t="s">
        <v>7</v>
      </c>
      <c r="I2" s="9" t="s">
        <v>8</v>
      </c>
      <c r="J2" s="9" t="s">
        <v>9</v>
      </c>
      <c r="K2" s="8" t="s">
        <v>10</v>
      </c>
      <c r="L2" s="10" t="s">
        <v>11</v>
      </c>
      <c r="M2" s="8" t="s">
        <v>12</v>
      </c>
      <c r="N2" s="11" t="s">
        <v>13</v>
      </c>
      <c r="O2" s="11" t="s">
        <v>14</v>
      </c>
      <c r="P2" s="11" t="s">
        <v>15</v>
      </c>
      <c r="Q2" s="11" t="s">
        <v>16</v>
      </c>
      <c r="R2" s="8" t="s">
        <v>17</v>
      </c>
      <c r="S2" s="8" t="s">
        <v>18</v>
      </c>
      <c r="T2" s="8" t="s">
        <v>19</v>
      </c>
      <c r="U2" s="12" t="s">
        <v>20</v>
      </c>
      <c r="V2"/>
      <c r="W2"/>
      <c r="X2"/>
      <c r="Y2"/>
      <c r="Z2"/>
    </row>
    <row r="3" spans="1:26" s="15" customFormat="1" ht="15" customHeight="1" thickTop="1" x14ac:dyDescent="0.3">
      <c r="A3" s="14" t="s">
        <v>21</v>
      </c>
      <c r="B3" s="15" t="str">
        <f>(IF((VLOOKUP(Table4[[#This Row],[SKU]],'[1]All Skus'!$A:$Y,2,FALSE))="Crown",(VLOOKUP(Table4[[#This Row],[SKU]],'[1]All Skus'!$A:$Y,3,FALSE)),""))</f>
        <v>Amp Accessories</v>
      </c>
      <c r="C3" s="15" t="str">
        <f>(IF((VLOOKUP(Table4[[#This Row],[SKU]],'[1]All Skus'!$A:$Y,2,FALSE))="Crown",(VLOOKUP(Table4[[#This Row],[SKU]],'[1]All Skus'!$A:$Y,4,FALSE)),""))</f>
        <v>GEOLBOX</v>
      </c>
      <c r="D3" s="16" t="str">
        <f>(IF((VLOOKUP(Table4[[#This Row],[SKU]],'[1]All Skus'!$A:$Y,2,FALSE))="Crown",(VLOOKUP(Table4[[#This Row],[SKU]],'[1]All Skus'!$A:$Y,5,FALSE)),""))</f>
        <v>AMPACC</v>
      </c>
      <c r="E3" s="15" t="str">
        <f>(IF((VLOOKUP(Table4[[#This Row],[SKU]],'[1]All Skus'!$A:$Y,2,FALSE))="Crown",(VLOOKUP(Table4[[#This Row],[SKU]],'[1]All Skus'!$A:$Y,6,FALSE)),""))</f>
        <v/>
      </c>
      <c r="F3" s="15">
        <f>(IF((VLOOKUP(Table4[[#This Row],[SKU]],'[1]All Skus'!$A:$Y,2,FALSE))="Crown",(VLOOKUP(Table4[[#This Row],[SKU]],'[1]All Skus'!$A:$Y,7,FALSE)),""))</f>
        <v>0</v>
      </c>
      <c r="G3" s="15" t="str">
        <f>(IF((VLOOKUP(Table4[[#This Row],[SKU]],'[1]All Skus'!$A:$Y,2,FALSE))="Crown",(VLOOKUP(Table4[[#This Row],[SKU]],'[1]All Skus'!$A:$Y,8,FALSE)),""))</f>
        <v>20KHZ END OF LINE BOX</v>
      </c>
      <c r="H3" s="17" t="str">
        <f>(IF((VLOOKUP(Table4[[#This Row],[SKU]],'[1]All Skus'!$A:$Y,2,FALSE))="Crown",(VLOOKUP(Table4[[#This Row],[SKU]],'[1]All Skus'!$A:$Y,9,FALSE)),""))</f>
        <v>End-of-line Terminator</v>
      </c>
      <c r="I3" s="18">
        <f>(IF((VLOOKUP(Table4[[#This Row],[SKU]],'[1]All Skus'!$A:$Y,2,FALSE))="Crown",(VLOOKUP(Table4[[#This Row],[SKU]],'[1]All Skus'!$A:$Y,10,FALSE)),""))</f>
        <v>474</v>
      </c>
      <c r="J3" s="18">
        <f>(IF((VLOOKUP(Table4[[#This Row],[SKU]],'[1]All Skus'!$A:$Y,2,FALSE))="Crown",(VLOOKUP(Table4[[#This Row],[SKU]],'[1]All Skus'!$A:$Y,11,FALSE)),""))</f>
        <v>474</v>
      </c>
      <c r="K3" s="19">
        <f>(IF((VLOOKUP(Table4[[#This Row],[SKU]],'[1]All Skus'!$A:$Y,2,FALSE))="Crown",(VLOOKUP(Table4[[#This Row],[SKU]],'[1]All Skus'!$A:$Y,15,FALSE)),""))</f>
        <v>1</v>
      </c>
      <c r="L3" s="20">
        <f>(IF((VLOOKUP(Table4[[#This Row],[SKU]],'[1]All Skus'!$A:$Y,2,FALSE))="Crown",(VLOOKUP(Table4[[#This Row],[SKU]],'[1]All Skus'!$A:$Y,16,FALSE)),""))</f>
        <v>691991042812</v>
      </c>
      <c r="M3" s="20">
        <f>(IF((VLOOKUP(Table4[[#This Row],[SKU]],'[1]All Skus'!$A:$Y,2,FALSE))="Crown",(VLOOKUP(Table4[[#This Row],[SKU]],'[1]All Skus'!$A:$Y,17,FALSE)),""))</f>
        <v>0</v>
      </c>
      <c r="N3" s="19" t="str">
        <f>(IF((VLOOKUP(Table4[[#This Row],[SKU]],'[1]All Skus'!$A:$Y,2,FALSE))="Crown",(VLOOKUP(Table4[[#This Row],[SKU]],'[1]All Skus'!$A:$Y,18,FALSE)),""))</f>
        <v/>
      </c>
      <c r="O3" s="19">
        <f>(IF((VLOOKUP(Table4[[#This Row],[SKU]],'[1]All Skus'!$A:$Y,2,FALSE))="Crown",(VLOOKUP(Table4[[#This Row],[SKU]],'[1]All Skus'!$A:$Y,19,FALSE)),""))</f>
        <v>9.75</v>
      </c>
      <c r="P3" s="19">
        <f>(IF((VLOOKUP(Table4[[#This Row],[SKU]],'[1]All Skus'!$A:$Y,2,FALSE))="Crown",(VLOOKUP(Table4[[#This Row],[SKU]],'[1]All Skus'!$A:$Y,20,FALSE)),""))</f>
        <v>6</v>
      </c>
      <c r="Q3" s="19">
        <f>(IF((VLOOKUP(Table4[[#This Row],[SKU]],'[1]All Skus'!$A:$Y,2,FALSE))="Crown",(VLOOKUP(Table4[[#This Row],[SKU]],'[1]All Skus'!$A:$Y,21,FALSE)),""))</f>
        <v>3.5</v>
      </c>
      <c r="R3" s="19" t="str">
        <f>(IF((VLOOKUP(Table4[[#This Row],[SKU]],'[1]All Skus'!$A:$Y,2,FALSE))="Crown",(VLOOKUP(Table4[[#This Row],[SKU]],'[1]All Skus'!$A:$Y,22,FALSE)),""))</f>
        <v>US</v>
      </c>
      <c r="S3" s="19" t="str">
        <f>(IF((VLOOKUP(Table4[[#This Row],[SKU]],'[1]All Skus'!$A:$Y,2,FALSE))="Crown",(VLOOKUP(Table4[[#This Row],[SKU]],'[1]All Skus'!$A:$Y,23,FALSE)),""))</f>
        <v>Compliant</v>
      </c>
      <c r="T3" s="21" t="str">
        <f>(IF((VLOOKUP(Table4[[#This Row],[SKU]],'[1]All Skus'!$A:$Y,2,FALSE))="Crown",(VLOOKUP(Table4[[#This Row],[SKU]],'[1]All Skus'!$A:$Y,24,FALSE)),""))</f>
        <v>https://www.crownaudio.com/en/products/eol-box</v>
      </c>
      <c r="U3" s="22">
        <v>1</v>
      </c>
      <c r="V3"/>
      <c r="W3"/>
      <c r="X3"/>
      <c r="Y3"/>
      <c r="Z3"/>
    </row>
    <row r="4" spans="1:26" s="15" customFormat="1" ht="15" customHeight="1" x14ac:dyDescent="0.3">
      <c r="A4" s="14" t="s">
        <v>22</v>
      </c>
      <c r="B4" s="15" t="str">
        <f>(IF((VLOOKUP(Table4[[#This Row],[SKU]],'[1]All Skus'!$A:$Y,2,FALSE))="Crown",(VLOOKUP(Table4[[#This Row],[SKU]],'[1]All Skus'!$A:$Y,3,FALSE)),""))</f>
        <v>Amp Accessories</v>
      </c>
      <c r="C4" s="15" t="str">
        <f>(IF((VLOOKUP(Table4[[#This Row],[SKU]],'[1]All Skus'!$A:$Y,2,FALSE))="Crown",(VLOOKUP(Table4[[#This Row],[SKU]],'[1]All Skus'!$A:$Y,4,FALSE)),""))</f>
        <v>GRM1</v>
      </c>
      <c r="D4" s="16" t="str">
        <f>(IF((VLOOKUP(Table4[[#This Row],[SKU]],'[1]All Skus'!$A:$Y,2,FALSE))="Crown",(VLOOKUP(Table4[[#This Row],[SKU]],'[1]All Skus'!$A:$Y,5,FALSE)),""))</f>
        <v>AMPACC</v>
      </c>
      <c r="E4" s="15">
        <f>(IF((VLOOKUP(Table4[[#This Row],[SKU]],'[1]All Skus'!$A:$Y,2,FALSE))="Crown",(VLOOKUP(Table4[[#This Row],[SKU]],'[1]All Skus'!$A:$Y,6,FALSE)),""))</f>
        <v>0</v>
      </c>
      <c r="F4" s="15">
        <f>(IF((VLOOKUP(Table4[[#This Row],[SKU]],'[1]All Skus'!$A:$Y,2,FALSE))="Crown",(VLOOKUP(Table4[[#This Row],[SKU]],'[1]All Skus'!$A:$Y,7,FALSE)),""))</f>
        <v>0</v>
      </c>
      <c r="G4" s="15" t="str">
        <f>(IF((VLOOKUP(Table4[[#This Row],[SKU]],'[1]All Skus'!$A:$Y,2,FALSE))="Crown",(VLOOKUP(Table4[[#This Row],[SKU]],'[1]All Skus'!$A:$Y,8,FALSE)),""))</f>
        <v>Amplifier Accessories</v>
      </c>
      <c r="H4" s="17" t="str">
        <f>(IF((VLOOKUP(Table4[[#This Row],[SKU]],'[1]All Skus'!$A:$Y,2,FALSE))="Crown",(VLOOKUP(Table4[[#This Row],[SKU]],'[1]All Skus'!$A:$Y,9,FALSE)),""))</f>
        <v>Amplifier Accessories</v>
      </c>
      <c r="I4" s="18">
        <f>(IF((VLOOKUP(Table4[[#This Row],[SKU]],'[1]All Skus'!$A:$Y,2,FALSE))="Crown",(VLOOKUP(Table4[[#This Row],[SKU]],'[1]All Skus'!$A:$Y,10,FALSE)),""))</f>
        <v>45</v>
      </c>
      <c r="J4" s="18">
        <f>(IF((VLOOKUP(Table4[[#This Row],[SKU]],'[1]All Skus'!$A:$Y,2,FALSE))="Crown",(VLOOKUP(Table4[[#This Row],[SKU]],'[1]All Skus'!$A:$Y,11,FALSE)),""))</f>
        <v>45</v>
      </c>
      <c r="K4" s="19">
        <f>(IF((VLOOKUP(Table4[[#This Row],[SKU]],'[1]All Skus'!$A:$Y,2,FALSE))="Crown",(VLOOKUP(Table4[[#This Row],[SKU]],'[1]All Skus'!$A:$Y,15,FALSE)),""))</f>
        <v>1</v>
      </c>
      <c r="L4" s="20">
        <f>(IF((VLOOKUP(Table4[[#This Row],[SKU]],'[1]All Skus'!$A:$Y,2,FALSE))="Crown",(VLOOKUP(Table4[[#This Row],[SKU]],'[1]All Skus'!$A:$Y,16,FALSE)),""))</f>
        <v>871015002750</v>
      </c>
      <c r="M4" s="20">
        <f>(IF((VLOOKUP(Table4[[#This Row],[SKU]],'[1]All Skus'!$A:$Y,2,FALSE))="Crown",(VLOOKUP(Table4[[#This Row],[SKU]],'[1]All Skus'!$A:$Y,17,FALSE)),""))</f>
        <v>0</v>
      </c>
      <c r="N4" s="19">
        <f>(IF((VLOOKUP(Table4[[#This Row],[SKU]],'[1]All Skus'!$A:$Y,2,FALSE))="Crown",(VLOOKUP(Table4[[#This Row],[SKU]],'[1]All Skus'!$A:$Y,18,FALSE)),""))</f>
        <v>2.2000000000000002</v>
      </c>
      <c r="O4" s="19">
        <f>(IF((VLOOKUP(Table4[[#This Row],[SKU]],'[1]All Skus'!$A:$Y,2,FALSE))="Crown",(VLOOKUP(Table4[[#This Row],[SKU]],'[1]All Skus'!$A:$Y,19,FALSE)),""))</f>
        <v>8.27</v>
      </c>
      <c r="P4" s="19">
        <f>(IF((VLOOKUP(Table4[[#This Row],[SKU]],'[1]All Skus'!$A:$Y,2,FALSE))="Crown",(VLOOKUP(Table4[[#This Row],[SKU]],'[1]All Skus'!$A:$Y,20,FALSE)),""))</f>
        <v>3.94</v>
      </c>
      <c r="Q4" s="19">
        <f>(IF((VLOOKUP(Table4[[#This Row],[SKU]],'[1]All Skus'!$A:$Y,2,FALSE))="Crown",(VLOOKUP(Table4[[#This Row],[SKU]],'[1]All Skus'!$A:$Y,21,FALSE)),""))</f>
        <v>2.76</v>
      </c>
      <c r="R4" s="19" t="str">
        <f>(IF((VLOOKUP(Table4[[#This Row],[SKU]],'[1]All Skus'!$A:$Y,2,FALSE))="Crown",(VLOOKUP(Table4[[#This Row],[SKU]],'[1]All Skus'!$A:$Y,22,FALSE)),""))</f>
        <v>CN</v>
      </c>
      <c r="S4" s="19" t="str">
        <f>(IF((VLOOKUP(Table4[[#This Row],[SKU]],'[1]All Skus'!$A:$Y,2,FALSE))="Crown",(VLOOKUP(Table4[[#This Row],[SKU]],'[1]All Skus'!$A:$Y,23,FALSE)),""))</f>
        <v>Non Compliant</v>
      </c>
      <c r="T4" s="21">
        <f>(IF((VLOOKUP(Table4[[#This Row],[SKU]],'[1]All Skus'!$A:$Y,2,FALSE))="Crown",(VLOOKUP(Table4[[#This Row],[SKU]],'[1]All Skus'!$A:$Y,24,FALSE)),""))</f>
        <v>0</v>
      </c>
      <c r="U4" s="22">
        <v>2</v>
      </c>
      <c r="V4"/>
      <c r="W4"/>
      <c r="X4"/>
      <c r="Y4"/>
      <c r="Z4"/>
    </row>
    <row r="5" spans="1:26" s="15" customFormat="1" ht="15" customHeight="1" x14ac:dyDescent="0.3">
      <c r="A5" s="14" t="s">
        <v>23</v>
      </c>
      <c r="B5" s="15" t="str">
        <f>(IF((VLOOKUP(Table4[[#This Row],[SKU]],'[1]All Skus'!$A:$Y,2,FALSE))="Crown",(VLOOKUP(Table4[[#This Row],[SKU]],'[1]All Skus'!$A:$Y,3,FALSE)),""))</f>
        <v>Amp Accessories</v>
      </c>
      <c r="C5" s="15" t="str">
        <f>(IF((VLOOKUP(Table4[[#This Row],[SKU]],'[1]All Skus'!$A:$Y,2,FALSE))="Crown",(VLOOKUP(Table4[[#This Row],[SKU]],'[1]All Skus'!$A:$Y,4,FALSE)),""))</f>
        <v>GRM2</v>
      </c>
      <c r="D5" s="16" t="str">
        <f>(IF((VLOOKUP(Table4[[#This Row],[SKU]],'[1]All Skus'!$A:$Y,2,FALSE))="Crown",(VLOOKUP(Table4[[#This Row],[SKU]],'[1]All Skus'!$A:$Y,5,FALSE)),""))</f>
        <v>AMPACC</v>
      </c>
      <c r="E5" s="15">
        <f>(IF((VLOOKUP(Table4[[#This Row],[SKU]],'[1]All Skus'!$A:$Y,2,FALSE))="Crown",(VLOOKUP(Table4[[#This Row],[SKU]],'[1]All Skus'!$A:$Y,6,FALSE)),""))</f>
        <v>0</v>
      </c>
      <c r="F5" s="15">
        <f>(IF((VLOOKUP(Table4[[#This Row],[SKU]],'[1]All Skus'!$A:$Y,2,FALSE))="Crown",(VLOOKUP(Table4[[#This Row],[SKU]],'[1]All Skus'!$A:$Y,7,FALSE)),""))</f>
        <v>0</v>
      </c>
      <c r="G5" s="15" t="str">
        <f>(IF((VLOOKUP(Table4[[#This Row],[SKU]],'[1]All Skus'!$A:$Y,2,FALSE))="Crown",(VLOOKUP(Table4[[#This Row],[SKU]],'[1]All Skus'!$A:$Y,8,FALSE)),""))</f>
        <v>Amplifier Accessories</v>
      </c>
      <c r="H5" s="17" t="str">
        <f>(IF((VLOOKUP(Table4[[#This Row],[SKU]],'[1]All Skus'!$A:$Y,2,FALSE))="Crown",(VLOOKUP(Table4[[#This Row],[SKU]],'[1]All Skus'!$A:$Y,9,FALSE)),""))</f>
        <v>Amplifier Accessories</v>
      </c>
      <c r="I5" s="18">
        <f>(IF((VLOOKUP(Table4[[#This Row],[SKU]],'[1]All Skus'!$A:$Y,2,FALSE))="Crown",(VLOOKUP(Table4[[#This Row],[SKU]],'[1]All Skus'!$A:$Y,10,FALSE)),""))</f>
        <v>40</v>
      </c>
      <c r="J5" s="18">
        <f>(IF((VLOOKUP(Table4[[#This Row],[SKU]],'[1]All Skus'!$A:$Y,2,FALSE))="Crown",(VLOOKUP(Table4[[#This Row],[SKU]],'[1]All Skus'!$A:$Y,11,FALSE)),""))</f>
        <v>40</v>
      </c>
      <c r="K5" s="19">
        <f>(IF((VLOOKUP(Table4[[#This Row],[SKU]],'[1]All Skus'!$A:$Y,2,FALSE))="Crown",(VLOOKUP(Table4[[#This Row],[SKU]],'[1]All Skus'!$A:$Y,15,FALSE)),""))</f>
        <v>1</v>
      </c>
      <c r="L5" s="20">
        <f>(IF((VLOOKUP(Table4[[#This Row],[SKU]],'[1]All Skus'!$A:$Y,2,FALSE))="Crown",(VLOOKUP(Table4[[#This Row],[SKU]],'[1]All Skus'!$A:$Y,16,FALSE)),""))</f>
        <v>871015002767</v>
      </c>
      <c r="M5" s="20">
        <f>(IF((VLOOKUP(Table4[[#This Row],[SKU]],'[1]All Skus'!$A:$Y,2,FALSE))="Crown",(VLOOKUP(Table4[[#This Row],[SKU]],'[1]All Skus'!$A:$Y,17,FALSE)),""))</f>
        <v>0</v>
      </c>
      <c r="N5" s="19">
        <f>(IF((VLOOKUP(Table4[[#This Row],[SKU]],'[1]All Skus'!$A:$Y,2,FALSE))="Crown",(VLOOKUP(Table4[[#This Row],[SKU]],'[1]All Skus'!$A:$Y,18,FALSE)),""))</f>
        <v>1.1000000000000001</v>
      </c>
      <c r="O5" s="19">
        <f>(IF((VLOOKUP(Table4[[#This Row],[SKU]],'[1]All Skus'!$A:$Y,2,FALSE))="Crown",(VLOOKUP(Table4[[#This Row],[SKU]],'[1]All Skus'!$A:$Y,19,FALSE)),""))</f>
        <v>4.33</v>
      </c>
      <c r="P5" s="19">
        <f>(IF((VLOOKUP(Table4[[#This Row],[SKU]],'[1]All Skus'!$A:$Y,2,FALSE))="Crown",(VLOOKUP(Table4[[#This Row],[SKU]],'[1]All Skus'!$A:$Y,20,FALSE)),""))</f>
        <v>2.36</v>
      </c>
      <c r="Q5" s="19">
        <f>(IF((VLOOKUP(Table4[[#This Row],[SKU]],'[1]All Skus'!$A:$Y,2,FALSE))="Crown",(VLOOKUP(Table4[[#This Row],[SKU]],'[1]All Skus'!$A:$Y,21,FALSE)),""))</f>
        <v>2.36</v>
      </c>
      <c r="R5" s="19" t="str">
        <f>(IF((VLOOKUP(Table4[[#This Row],[SKU]],'[1]All Skus'!$A:$Y,2,FALSE))="Crown",(VLOOKUP(Table4[[#This Row],[SKU]],'[1]All Skus'!$A:$Y,22,FALSE)),""))</f>
        <v>CN</v>
      </c>
      <c r="S5" s="19" t="str">
        <f>(IF((VLOOKUP(Table4[[#This Row],[SKU]],'[1]All Skus'!$A:$Y,2,FALSE))="Crown",(VLOOKUP(Table4[[#This Row],[SKU]],'[1]All Skus'!$A:$Y,23,FALSE)),""))</f>
        <v>Non Compliant</v>
      </c>
      <c r="T5" s="21">
        <f>(IF((VLOOKUP(Table4[[#This Row],[SKU]],'[1]All Skus'!$A:$Y,2,FALSE))="Crown",(VLOOKUP(Table4[[#This Row],[SKU]],'[1]All Skus'!$A:$Y,24,FALSE)),""))</f>
        <v>0</v>
      </c>
      <c r="U5" s="22">
        <v>3</v>
      </c>
      <c r="V5"/>
      <c r="W5"/>
      <c r="X5"/>
      <c r="Y5"/>
      <c r="Z5"/>
    </row>
    <row r="6" spans="1:26" s="15" customFormat="1" ht="15" customHeight="1" x14ac:dyDescent="0.3">
      <c r="A6" s="14" t="s">
        <v>24</v>
      </c>
      <c r="B6" s="15" t="str">
        <f>(IF((VLOOKUP(Table4[[#This Row],[SKU]],'[1]All Skus'!$A:$Y,2,FALSE))="Crown",(VLOOKUP(Table4[[#This Row],[SKU]],'[1]All Skus'!$A:$Y,3,FALSE)),""))</f>
        <v>Amp Accessories</v>
      </c>
      <c r="C6" s="15" t="str">
        <f>(IF((VLOOKUP(Table4[[#This Row],[SKU]],'[1]All Skus'!$A:$Y,2,FALSE))="Crown",(VLOOKUP(Table4[[#This Row],[SKU]],'[1]All Skus'!$A:$Y,4,FALSE)),""))</f>
        <v xml:space="preserve">XFMR4 </v>
      </c>
      <c r="D6" s="16" t="str">
        <f>(IF((VLOOKUP(Table4[[#This Row],[SKU]],'[1]All Skus'!$A:$Y,2,FALSE))="Crown",(VLOOKUP(Table4[[#This Row],[SKU]],'[1]All Skus'!$A:$Y,5,FALSE)),""))</f>
        <v>VSERIES</v>
      </c>
      <c r="E6" s="15">
        <f>(IF((VLOOKUP(Table4[[#This Row],[SKU]],'[1]All Skus'!$A:$Y,2,FALSE))="Crown",(VLOOKUP(Table4[[#This Row],[SKU]],'[1]All Skus'!$A:$Y,6,FALSE)),""))</f>
        <v>0</v>
      </c>
      <c r="F6" s="15">
        <f>(IF((VLOOKUP(Table4[[#This Row],[SKU]],'[1]All Skus'!$A:$Y,2,FALSE))="Crown",(VLOOKUP(Table4[[#This Row],[SKU]],'[1]All Skus'!$A:$Y,7,FALSE)),""))</f>
        <v>0</v>
      </c>
      <c r="G6" s="15" t="str">
        <f>(IF((VLOOKUP(Table4[[#This Row],[SKU]],'[1]All Skus'!$A:$Y,2,FALSE))="Crown",(VLOOKUP(Table4[[#This Row],[SKU]],'[1]All Skus'!$A:$Y,8,FALSE)),""))</f>
        <v>Transformer</v>
      </c>
      <c r="H6" s="17" t="str">
        <f>(IF((VLOOKUP(Table4[[#This Row],[SKU]],'[1]All Skus'!$A:$Y,2,FALSE))="Crown",(VLOOKUP(Table4[[#This Row],[SKU]],'[1]All Skus'!$A:$Y,9,FALSE)),""))</f>
        <v>Four-Channel Transformer</v>
      </c>
      <c r="I6" s="18">
        <f>(IF((VLOOKUP(Table4[[#This Row],[SKU]],'[1]All Skus'!$A:$Y,2,FALSE))="Crown",(VLOOKUP(Table4[[#This Row],[SKU]],'[1]All Skus'!$A:$Y,10,FALSE)),""))</f>
        <v>620</v>
      </c>
      <c r="J6" s="18">
        <f>(IF((VLOOKUP(Table4[[#This Row],[SKU]],'[1]All Skus'!$A:$Y,2,FALSE))="Crown",(VLOOKUP(Table4[[#This Row],[SKU]],'[1]All Skus'!$A:$Y,11,FALSE)),""))</f>
        <v>620</v>
      </c>
      <c r="K6" s="19">
        <f>(IF((VLOOKUP(Table4[[#This Row],[SKU]],'[1]All Skus'!$A:$Y,2,FALSE))="Crown",(VLOOKUP(Table4[[#This Row],[SKU]],'[1]All Skus'!$A:$Y,15,FALSE)),""))</f>
        <v>1</v>
      </c>
      <c r="L6" s="20">
        <f>(IF((VLOOKUP(Table4[[#This Row],[SKU]],'[1]All Skus'!$A:$Y,2,FALSE))="Crown",(VLOOKUP(Table4[[#This Row],[SKU]],'[1]All Skus'!$A:$Y,16,FALSE)),""))</f>
        <v>871015004563</v>
      </c>
      <c r="M6" s="20">
        <f>(IF((VLOOKUP(Table4[[#This Row],[SKU]],'[1]All Skus'!$A:$Y,2,FALSE))="Crown",(VLOOKUP(Table4[[#This Row],[SKU]],'[1]All Skus'!$A:$Y,17,FALSE)),""))</f>
        <v>0</v>
      </c>
      <c r="N6" s="19">
        <f>(IF((VLOOKUP(Table4[[#This Row],[SKU]],'[1]All Skus'!$A:$Y,2,FALSE))="Crown",(VLOOKUP(Table4[[#This Row],[SKU]],'[1]All Skus'!$A:$Y,18,FALSE)),""))</f>
        <v>20</v>
      </c>
      <c r="O6" s="19">
        <f>(IF((VLOOKUP(Table4[[#This Row],[SKU]],'[1]All Skus'!$A:$Y,2,FALSE))="Crown",(VLOOKUP(Table4[[#This Row],[SKU]],'[1]All Skus'!$A:$Y,19,FALSE)),""))</f>
        <v>22</v>
      </c>
      <c r="P6" s="19">
        <f>(IF((VLOOKUP(Table4[[#This Row],[SKU]],'[1]All Skus'!$A:$Y,2,FALSE))="Crown",(VLOOKUP(Table4[[#This Row],[SKU]],'[1]All Skus'!$A:$Y,20,FALSE)),""))</f>
        <v>19</v>
      </c>
      <c r="Q6" s="19">
        <f>(IF((VLOOKUP(Table4[[#This Row],[SKU]],'[1]All Skus'!$A:$Y,2,FALSE))="Crown",(VLOOKUP(Table4[[#This Row],[SKU]],'[1]All Skus'!$A:$Y,21,FALSE)),""))</f>
        <v>6</v>
      </c>
      <c r="R6" s="19" t="str">
        <f>(IF((VLOOKUP(Table4[[#This Row],[SKU]],'[1]All Skus'!$A:$Y,2,FALSE))="Crown",(VLOOKUP(Table4[[#This Row],[SKU]],'[1]All Skus'!$A:$Y,22,FALSE)),""))</f>
        <v>CN</v>
      </c>
      <c r="S6" s="19" t="str">
        <f>(IF((VLOOKUP(Table4[[#This Row],[SKU]],'[1]All Skus'!$A:$Y,2,FALSE))="Crown",(VLOOKUP(Table4[[#This Row],[SKU]],'[1]All Skus'!$A:$Y,23,FALSE)),""))</f>
        <v>Non Compliant</v>
      </c>
      <c r="T6" s="21">
        <f>(IF((VLOOKUP(Table4[[#This Row],[SKU]],'[1]All Skus'!$A:$Y,2,FALSE))="Crown",(VLOOKUP(Table4[[#This Row],[SKU]],'[1]All Skus'!$A:$Y,24,FALSE)),""))</f>
        <v>0</v>
      </c>
      <c r="U6" s="22">
        <v>4</v>
      </c>
      <c r="V6"/>
      <c r="W6"/>
      <c r="X6"/>
      <c r="Y6"/>
      <c r="Z6"/>
    </row>
    <row r="7" spans="1:26" s="15" customFormat="1" ht="15" customHeight="1" x14ac:dyDescent="0.3">
      <c r="A7" s="14" t="s">
        <v>25</v>
      </c>
      <c r="B7" s="15" t="str">
        <f>(IF((VLOOKUP(Table4[[#This Row],[SKU]],'[1]All Skus'!$A:$Y,2,FALSE))="Crown",(VLOOKUP(Table4[[#This Row],[SKU]],'[1]All Skus'!$A:$Y,3,FALSE)),""))</f>
        <v>Amp Accessories</v>
      </c>
      <c r="C7" s="15" t="str">
        <f>(IF((VLOOKUP(Table4[[#This Row],[SKU]],'[1]All Skus'!$A:$Y,2,FALSE))="Crown",(VLOOKUP(Table4[[#This Row],[SKU]],'[1]All Skus'!$A:$Y,4,FALSE)),""))</f>
        <v>XFMR8</v>
      </c>
      <c r="D7" s="16" t="str">
        <f>(IF((VLOOKUP(Table4[[#This Row],[SKU]],'[1]All Skus'!$A:$Y,2,FALSE))="Crown",(VLOOKUP(Table4[[#This Row],[SKU]],'[1]All Skus'!$A:$Y,5,FALSE)),""))</f>
        <v>AMPACC</v>
      </c>
      <c r="E7" s="15">
        <f>(IF((VLOOKUP(Table4[[#This Row],[SKU]],'[1]All Skus'!$A:$Y,2,FALSE))="Crown",(VLOOKUP(Table4[[#This Row],[SKU]],'[1]All Skus'!$A:$Y,6,FALSE)),""))</f>
        <v>0</v>
      </c>
      <c r="F7" s="15" t="str">
        <f>(IF((VLOOKUP(Table4[[#This Row],[SKU]],'[1]All Skus'!$A:$Y,2,FALSE))="Crown",(VLOOKUP(Table4[[#This Row],[SKU]],'[1]All Skus'!$A:$Y,7,FALSE)),""))</f>
        <v>Limited Quantity</v>
      </c>
      <c r="G7" s="15" t="str">
        <f>(IF((VLOOKUP(Table4[[#This Row],[SKU]],'[1]All Skus'!$A:$Y,2,FALSE))="Crown",(VLOOKUP(Table4[[#This Row],[SKU]],'[1]All Skus'!$A:$Y,8,FALSE)),""))</f>
        <v>Transformer</v>
      </c>
      <c r="H7" s="17" t="str">
        <f>(IF((VLOOKUP(Table4[[#This Row],[SKU]],'[1]All Skus'!$A:$Y,2,FALSE))="Crown",(VLOOKUP(Table4[[#This Row],[SKU]],'[1]All Skus'!$A:$Y,9,FALSE)),""))</f>
        <v>Eight-Channel Transformer</v>
      </c>
      <c r="I7" s="18">
        <f>(IF((VLOOKUP(Table4[[#This Row],[SKU]],'[1]All Skus'!$A:$Y,2,FALSE))="Crown",(VLOOKUP(Table4[[#This Row],[SKU]],'[1]All Skus'!$A:$Y,10,FALSE)),""))</f>
        <v>1195</v>
      </c>
      <c r="J7" s="18">
        <f>(IF((VLOOKUP(Table4[[#This Row],[SKU]],'[1]All Skus'!$A:$Y,2,FALSE))="Crown",(VLOOKUP(Table4[[#This Row],[SKU]],'[1]All Skus'!$A:$Y,11,FALSE)),""))</f>
        <v>1195</v>
      </c>
      <c r="K7" s="19">
        <f>(IF((VLOOKUP(Table4[[#This Row],[SKU]],'[1]All Skus'!$A:$Y,2,FALSE))="Crown",(VLOOKUP(Table4[[#This Row],[SKU]],'[1]All Skus'!$A:$Y,15,FALSE)),""))</f>
        <v>1</v>
      </c>
      <c r="L7" s="20">
        <f>(IF((VLOOKUP(Table4[[#This Row],[SKU]],'[1]All Skus'!$A:$Y,2,FALSE))="Crown",(VLOOKUP(Table4[[#This Row],[SKU]],'[1]All Skus'!$A:$Y,16,FALSE)),""))</f>
        <v>871015005102</v>
      </c>
      <c r="M7" s="20">
        <f>(IF((VLOOKUP(Table4[[#This Row],[SKU]],'[1]All Skus'!$A:$Y,2,FALSE))="Crown",(VLOOKUP(Table4[[#This Row],[SKU]],'[1]All Skus'!$A:$Y,17,FALSE)),""))</f>
        <v>0</v>
      </c>
      <c r="N7" s="19">
        <f>(IF((VLOOKUP(Table4[[#This Row],[SKU]],'[1]All Skus'!$A:$Y,2,FALSE))="Crown",(VLOOKUP(Table4[[#This Row],[SKU]],'[1]All Skus'!$A:$Y,18,FALSE)),""))</f>
        <v>27</v>
      </c>
      <c r="O7" s="19">
        <f>(IF((VLOOKUP(Table4[[#This Row],[SKU]],'[1]All Skus'!$A:$Y,2,FALSE))="Crown",(VLOOKUP(Table4[[#This Row],[SKU]],'[1]All Skus'!$A:$Y,19,FALSE)),""))</f>
        <v>22</v>
      </c>
      <c r="P7" s="19">
        <f>(IF((VLOOKUP(Table4[[#This Row],[SKU]],'[1]All Skus'!$A:$Y,2,FALSE))="Crown",(VLOOKUP(Table4[[#This Row],[SKU]],'[1]All Skus'!$A:$Y,20,FALSE)),""))</f>
        <v>5.5</v>
      </c>
      <c r="Q7" s="19">
        <f>(IF((VLOOKUP(Table4[[#This Row],[SKU]],'[1]All Skus'!$A:$Y,2,FALSE))="Crown",(VLOOKUP(Table4[[#This Row],[SKU]],'[1]All Skus'!$A:$Y,21,FALSE)),""))</f>
        <v>19.5</v>
      </c>
      <c r="R7" s="19" t="str">
        <f>(IF((VLOOKUP(Table4[[#This Row],[SKU]],'[1]All Skus'!$A:$Y,2,FALSE))="Crown",(VLOOKUP(Table4[[#This Row],[SKU]],'[1]All Skus'!$A:$Y,22,FALSE)),""))</f>
        <v>CN</v>
      </c>
      <c r="S7" s="19" t="str">
        <f>(IF((VLOOKUP(Table4[[#This Row],[SKU]],'[1]All Skus'!$A:$Y,2,FALSE))="Crown",(VLOOKUP(Table4[[#This Row],[SKU]],'[1]All Skus'!$A:$Y,23,FALSE)),""))</f>
        <v>Non Compliant</v>
      </c>
      <c r="T7" s="21">
        <f>(IF((VLOOKUP(Table4[[#This Row],[SKU]],'[1]All Skus'!$A:$Y,2,FALSE))="Crown",(VLOOKUP(Table4[[#This Row],[SKU]],'[1]All Skus'!$A:$Y,24,FALSE)),""))</f>
        <v>0</v>
      </c>
      <c r="U7" s="22">
        <v>5</v>
      </c>
      <c r="V7"/>
      <c r="W7"/>
      <c r="X7"/>
      <c r="Y7"/>
      <c r="Z7"/>
    </row>
    <row r="8" spans="1:26" s="15" customFormat="1" ht="15" customHeight="1" x14ac:dyDescent="0.3">
      <c r="A8" s="23" t="s">
        <v>26</v>
      </c>
      <c r="B8" s="15" t="str">
        <f>(IF((VLOOKUP(Table4[[#This Row],[SKU]],'[1]All Skus'!$A:$Y,2,FALSE))="Crown",(VLOOKUP(Table4[[#This Row],[SKU]],'[1]All Skus'!$A:$Y,3,FALSE)),""))</f>
        <v>CDi DriveCore Series</v>
      </c>
      <c r="C8" s="15" t="str">
        <f>(IF((VLOOKUP(Table4[[#This Row],[SKU]],'[1]All Skus'!$A:$Y,2,FALSE))="Crown",(VLOOKUP(Table4[[#This Row],[SKU]],'[1]All Skus'!$A:$Y,4,FALSE)),""))</f>
        <v>CDi2x1200</v>
      </c>
      <c r="D8" s="16" t="str">
        <f>(IF((VLOOKUP(Table4[[#This Row],[SKU]],'[1]All Skus'!$A:$Y,2,FALSE))="Crown",(VLOOKUP(Table4[[#This Row],[SKU]],'[1]All Skus'!$A:$Y,5,FALSE)),""))</f>
        <v>CDI</v>
      </c>
      <c r="E8" s="15">
        <f>(IF((VLOOKUP(Table4[[#This Row],[SKU]],'[1]All Skus'!$A:$Y,2,FALSE))="Crown",(VLOOKUP(Table4[[#This Row],[SKU]],'[1]All Skus'!$A:$Y,6,FALSE)),""))</f>
        <v>0</v>
      </c>
      <c r="F8" s="15">
        <f>(IF((VLOOKUP(Table4[[#This Row],[SKU]],'[1]All Skus'!$A:$Y,2,FALSE))="Crown",(VLOOKUP(Table4[[#This Row],[SKU]],'[1]All Skus'!$A:$Y,7,FALSE)),""))</f>
        <v>0</v>
      </c>
      <c r="G8" s="15" t="str">
        <f>(IF((VLOOKUP(Table4[[#This Row],[SKU]],'[1]All Skus'!$A:$Y,2,FALSE))="Crown",(VLOOKUP(Table4[[#This Row],[SKU]],'[1]All Skus'!$A:$Y,8,FALSE)),""))</f>
        <v>2x1200 Power Amplifier</v>
      </c>
      <c r="H8" s="17" t="str">
        <f>(IF((VLOOKUP(Table4[[#This Row],[SKU]],'[1]All Skus'!$A:$Y,2,FALSE))="Crown",(VLOOKUP(Table4[[#This Row],[SKU]],'[1]All Skus'!$A:$Y,9,FALSE)),""))</f>
        <v xml:space="preserve">1200 watts per channel 2 channel amplifier, 70/100V, 4/8 ohm, digital signal processing, networked, front panel interface.  </v>
      </c>
      <c r="I8" s="18">
        <f>(IF((VLOOKUP(Table4[[#This Row],[SKU]],'[1]All Skus'!$A:$Y,2,FALSE))="Crown",(VLOOKUP(Table4[[#This Row],[SKU]],'[1]All Skus'!$A:$Y,10,FALSE)),""))</f>
        <v>3355</v>
      </c>
      <c r="J8" s="18">
        <f>(IF((VLOOKUP(Table4[[#This Row],[SKU]],'[1]All Skus'!$A:$Y,2,FALSE))="Crown",(VLOOKUP(Table4[[#This Row],[SKU]],'[1]All Skus'!$A:$Y,11,FALSE)),""))</f>
        <v>3355</v>
      </c>
      <c r="K8" s="19">
        <f>(IF((VLOOKUP(Table4[[#This Row],[SKU]],'[1]All Skus'!$A:$Y,2,FALSE))="Crown",(VLOOKUP(Table4[[#This Row],[SKU]],'[1]All Skus'!$A:$Y,15,FALSE)),""))</f>
        <v>1</v>
      </c>
      <c r="L8" s="20">
        <f>(IF((VLOOKUP(Table4[[#This Row],[SKU]],'[1]All Skus'!$A:$Y,2,FALSE))="Crown",(VLOOKUP(Table4[[#This Row],[SKU]],'[1]All Skus'!$A:$Y,16,FALSE)),""))</f>
        <v>691991006968</v>
      </c>
      <c r="M8" s="20">
        <f>(IF((VLOOKUP(Table4[[#This Row],[SKU]],'[1]All Skus'!$A:$Y,2,FALSE))="Crown",(VLOOKUP(Table4[[#This Row],[SKU]],'[1]All Skus'!$A:$Y,17,FALSE)),""))</f>
        <v>0</v>
      </c>
      <c r="N8" s="19">
        <f>(IF((VLOOKUP(Table4[[#This Row],[SKU]],'[1]All Skus'!$A:$Y,2,FALSE))="Crown",(VLOOKUP(Table4[[#This Row],[SKU]],'[1]All Skus'!$A:$Y,18,FALSE)),""))</f>
        <v>21</v>
      </c>
      <c r="O8" s="19">
        <f>(IF((VLOOKUP(Table4[[#This Row],[SKU]],'[1]All Skus'!$A:$Y,2,FALSE))="Crown",(VLOOKUP(Table4[[#This Row],[SKU]],'[1]All Skus'!$A:$Y,19,FALSE)),""))</f>
        <v>21</v>
      </c>
      <c r="P8" s="19">
        <f>(IF((VLOOKUP(Table4[[#This Row],[SKU]],'[1]All Skus'!$A:$Y,2,FALSE))="Crown",(VLOOKUP(Table4[[#This Row],[SKU]],'[1]All Skus'!$A:$Y,20,FALSE)),""))</f>
        <v>21</v>
      </c>
      <c r="Q8" s="19">
        <f>(IF((VLOOKUP(Table4[[#This Row],[SKU]],'[1]All Skus'!$A:$Y,2,FALSE))="Crown",(VLOOKUP(Table4[[#This Row],[SKU]],'[1]All Skus'!$A:$Y,21,FALSE)),""))</f>
        <v>8</v>
      </c>
      <c r="R8" s="19" t="str">
        <f>(IF((VLOOKUP(Table4[[#This Row],[SKU]],'[1]All Skus'!$A:$Y,2,FALSE))="Crown",(VLOOKUP(Table4[[#This Row],[SKU]],'[1]All Skus'!$A:$Y,22,FALSE)),""))</f>
        <v>CN</v>
      </c>
      <c r="S8" s="19" t="str">
        <f>(IF((VLOOKUP(Table4[[#This Row],[SKU]],'[1]All Skus'!$A:$Y,2,FALSE))="Crown",(VLOOKUP(Table4[[#This Row],[SKU]],'[1]All Skus'!$A:$Y,23,FALSE)),""))</f>
        <v>Non Compliant</v>
      </c>
      <c r="T8" s="21">
        <f>(IF((VLOOKUP(Table4[[#This Row],[SKU]],'[1]All Skus'!$A:$Y,2,FALSE))="Crown",(VLOOKUP(Table4[[#This Row],[SKU]],'[1]All Skus'!$A:$Y,24,FALSE)),""))</f>
        <v>0</v>
      </c>
      <c r="U8" s="22">
        <v>6</v>
      </c>
      <c r="V8"/>
      <c r="W8"/>
      <c r="X8"/>
      <c r="Y8"/>
      <c r="Z8"/>
    </row>
    <row r="9" spans="1:26" s="15" customFormat="1" ht="15" customHeight="1" x14ac:dyDescent="0.3">
      <c r="A9" s="14" t="s">
        <v>27</v>
      </c>
      <c r="B9" s="15" t="str">
        <f>(IF((VLOOKUP(Table4[[#This Row],[SKU]],'[1]All Skus'!$A:$Y,2,FALSE))="Crown",(VLOOKUP(Table4[[#This Row],[SKU]],'[1]All Skus'!$A:$Y,3,FALSE)),""))</f>
        <v>CDi DriveCore Series</v>
      </c>
      <c r="C9" s="15" t="str">
        <f>(IF((VLOOKUP(Table4[[#This Row],[SKU]],'[1]All Skus'!$A:$Y,2,FALSE))="Crown",(VLOOKUP(Table4[[#This Row],[SKU]],'[1]All Skus'!$A:$Y,4,FALSE)),""))</f>
        <v>CDi2x1200BL</v>
      </c>
      <c r="D9" s="16" t="str">
        <f>(IF((VLOOKUP(Table4[[#This Row],[SKU]],'[1]All Skus'!$A:$Y,2,FALSE))="Crown",(VLOOKUP(Table4[[#This Row],[SKU]],'[1]All Skus'!$A:$Y,5,FALSE)),""))</f>
        <v>CDI</v>
      </c>
      <c r="E9" s="15">
        <f>(IF((VLOOKUP(Table4[[#This Row],[SKU]],'[1]All Skus'!$A:$Y,2,FALSE))="Crown",(VLOOKUP(Table4[[#This Row],[SKU]],'[1]All Skus'!$A:$Y,6,FALSE)),""))</f>
        <v>0</v>
      </c>
      <c r="F9" s="15">
        <f>(IF((VLOOKUP(Table4[[#This Row],[SKU]],'[1]All Skus'!$A:$Y,2,FALSE))="Crown",(VLOOKUP(Table4[[#This Row],[SKU]],'[1]All Skus'!$A:$Y,7,FALSE)),""))</f>
        <v>0</v>
      </c>
      <c r="G9" s="15" t="str">
        <f>(IF((VLOOKUP(Table4[[#This Row],[SKU]],'[1]All Skus'!$A:$Y,2,FALSE))="Crown",(VLOOKUP(Table4[[#This Row],[SKU]],'[1]All Skus'!$A:$Y,8,FALSE)),""))</f>
        <v>2x1200W Power Amplifier with BLU link</v>
      </c>
      <c r="H9" s="17" t="str">
        <f>(IF((VLOOKUP(Table4[[#This Row],[SKU]],'[1]All Skus'!$A:$Y,2,FALSE))="Crown",(VLOOKUP(Table4[[#This Row],[SKU]],'[1]All Skus'!$A:$Y,9,FALSE)),""))</f>
        <v xml:space="preserve">1200 watts per channel 2 channel amplifier, 70/100V, 4/8 ohm, digital signal processing, networked, front panel interface with BLU link </v>
      </c>
      <c r="I9" s="18">
        <f>(IF((VLOOKUP(Table4[[#This Row],[SKU]],'[1]All Skus'!$A:$Y,2,FALSE))="Crown",(VLOOKUP(Table4[[#This Row],[SKU]],'[1]All Skus'!$A:$Y,10,FALSE)),""))</f>
        <v>3615</v>
      </c>
      <c r="J9" s="18">
        <f>(IF((VLOOKUP(Table4[[#This Row],[SKU]],'[1]All Skus'!$A:$Y,2,FALSE))="Crown",(VLOOKUP(Table4[[#This Row],[SKU]],'[1]All Skus'!$A:$Y,11,FALSE)),""))</f>
        <v>3615</v>
      </c>
      <c r="K9" s="19">
        <f>(IF((VLOOKUP(Table4[[#This Row],[SKU]],'[1]All Skus'!$A:$Y,2,FALSE))="Crown",(VLOOKUP(Table4[[#This Row],[SKU]],'[1]All Skus'!$A:$Y,15,FALSE)),""))</f>
        <v>1</v>
      </c>
      <c r="L9" s="20">
        <f>(IF((VLOOKUP(Table4[[#This Row],[SKU]],'[1]All Skus'!$A:$Y,2,FALSE))="Crown",(VLOOKUP(Table4[[#This Row],[SKU]],'[1]All Skus'!$A:$Y,16,FALSE)),""))</f>
        <v>691991006951</v>
      </c>
      <c r="M9" s="20">
        <f>(IF((VLOOKUP(Table4[[#This Row],[SKU]],'[1]All Skus'!$A:$Y,2,FALSE))="Crown",(VLOOKUP(Table4[[#This Row],[SKU]],'[1]All Skus'!$A:$Y,17,FALSE)),""))</f>
        <v>0</v>
      </c>
      <c r="N9" s="19">
        <f>(IF((VLOOKUP(Table4[[#This Row],[SKU]],'[1]All Skus'!$A:$Y,2,FALSE))="Crown",(VLOOKUP(Table4[[#This Row],[SKU]],'[1]All Skus'!$A:$Y,18,FALSE)),""))</f>
        <v>20</v>
      </c>
      <c r="O9" s="19">
        <f>(IF((VLOOKUP(Table4[[#This Row],[SKU]],'[1]All Skus'!$A:$Y,2,FALSE))="Crown",(VLOOKUP(Table4[[#This Row],[SKU]],'[1]All Skus'!$A:$Y,19,FALSE)),""))</f>
        <v>22</v>
      </c>
      <c r="P9" s="19">
        <f>(IF((VLOOKUP(Table4[[#This Row],[SKU]],'[1]All Skus'!$A:$Y,2,FALSE))="Crown",(VLOOKUP(Table4[[#This Row],[SKU]],'[1]All Skus'!$A:$Y,20,FALSE)),""))</f>
        <v>19</v>
      </c>
      <c r="Q9" s="19">
        <f>(IF((VLOOKUP(Table4[[#This Row],[SKU]],'[1]All Skus'!$A:$Y,2,FALSE))="Crown",(VLOOKUP(Table4[[#This Row],[SKU]],'[1]All Skus'!$A:$Y,21,FALSE)),""))</f>
        <v>8</v>
      </c>
      <c r="R9" s="19" t="str">
        <f>(IF((VLOOKUP(Table4[[#This Row],[SKU]],'[1]All Skus'!$A:$Y,2,FALSE))="Crown",(VLOOKUP(Table4[[#This Row],[SKU]],'[1]All Skus'!$A:$Y,22,FALSE)),""))</f>
        <v>CN</v>
      </c>
      <c r="S9" s="19" t="str">
        <f>(IF((VLOOKUP(Table4[[#This Row],[SKU]],'[1]All Skus'!$A:$Y,2,FALSE))="Crown",(VLOOKUP(Table4[[#This Row],[SKU]],'[1]All Skus'!$A:$Y,23,FALSE)),""))</f>
        <v>Non Compliant</v>
      </c>
      <c r="T9" s="21">
        <f>(IF((VLOOKUP(Table4[[#This Row],[SKU]],'[1]All Skus'!$A:$Y,2,FALSE))="Crown",(VLOOKUP(Table4[[#This Row],[SKU]],'[1]All Skus'!$A:$Y,24,FALSE)),""))</f>
        <v>0</v>
      </c>
      <c r="U9" s="22">
        <v>7</v>
      </c>
      <c r="V9"/>
      <c r="W9"/>
      <c r="X9"/>
      <c r="Y9"/>
      <c r="Z9"/>
    </row>
    <row r="10" spans="1:26" s="15" customFormat="1" ht="15" customHeight="1" x14ac:dyDescent="0.3">
      <c r="A10" s="23" t="s">
        <v>28</v>
      </c>
      <c r="B10" s="15" t="str">
        <f>(IF((VLOOKUP(Table4[[#This Row],[SKU]],'[1]All Skus'!$A:$Y,2,FALSE))="Crown",(VLOOKUP(Table4[[#This Row],[SKU]],'[1]All Skus'!$A:$Y,3,FALSE)),""))</f>
        <v>CDi DriveCore Series</v>
      </c>
      <c r="C10" s="15" t="str">
        <f>(IF((VLOOKUP(Table4[[#This Row],[SKU]],'[1]All Skus'!$A:$Y,2,FALSE))="Crown",(VLOOKUP(Table4[[#This Row],[SKU]],'[1]All Skus'!$A:$Y,4,FALSE)),""))</f>
        <v>CDi2x300</v>
      </c>
      <c r="D10" s="16" t="str">
        <f>(IF((VLOOKUP(Table4[[#This Row],[SKU]],'[1]All Skus'!$A:$Y,2,FALSE))="Crown",(VLOOKUP(Table4[[#This Row],[SKU]],'[1]All Skus'!$A:$Y,5,FALSE)),""))</f>
        <v>CDI</v>
      </c>
      <c r="E10" s="15">
        <f>(IF((VLOOKUP(Table4[[#This Row],[SKU]],'[1]All Skus'!$A:$Y,2,FALSE))="Crown",(VLOOKUP(Table4[[#This Row],[SKU]],'[1]All Skus'!$A:$Y,6,FALSE)),""))</f>
        <v>0</v>
      </c>
      <c r="F10" s="15">
        <f>(IF((VLOOKUP(Table4[[#This Row],[SKU]],'[1]All Skus'!$A:$Y,2,FALSE))="Crown",(VLOOKUP(Table4[[#This Row],[SKU]],'[1]All Skus'!$A:$Y,7,FALSE)),""))</f>
        <v>0</v>
      </c>
      <c r="G10" s="15" t="str">
        <f>(IF((VLOOKUP(Table4[[#This Row],[SKU]],'[1]All Skus'!$A:$Y,2,FALSE))="Crown",(VLOOKUP(Table4[[#This Row],[SKU]],'[1]All Skus'!$A:$Y,8,FALSE)),""))</f>
        <v>2x300W Power Amplifier</v>
      </c>
      <c r="H10" s="17" t="str">
        <f>(IF((VLOOKUP(Table4[[#This Row],[SKU]],'[1]All Skus'!$A:$Y,2,FALSE))="Crown",(VLOOKUP(Table4[[#This Row],[SKU]],'[1]All Skus'!$A:$Y,9,FALSE)),""))</f>
        <v>Two-channel, 300W @ 4Ω Analog Power Amplifier, 70V/100V</v>
      </c>
      <c r="I10" s="18">
        <f>(IF((VLOOKUP(Table4[[#This Row],[SKU]],'[1]All Skus'!$A:$Y,2,FALSE))="Crown",(VLOOKUP(Table4[[#This Row],[SKU]],'[1]All Skus'!$A:$Y,10,FALSE)),""))</f>
        <v>1745</v>
      </c>
      <c r="J10" s="18">
        <f>(IF((VLOOKUP(Table4[[#This Row],[SKU]],'[1]All Skus'!$A:$Y,2,FALSE))="Crown",(VLOOKUP(Table4[[#This Row],[SKU]],'[1]All Skus'!$A:$Y,11,FALSE)),""))</f>
        <v>1745</v>
      </c>
      <c r="K10" s="19">
        <f>(IF((VLOOKUP(Table4[[#This Row],[SKU]],'[1]All Skus'!$A:$Y,2,FALSE))="Crown",(VLOOKUP(Table4[[#This Row],[SKU]],'[1]All Skus'!$A:$Y,15,FALSE)),""))</f>
        <v>1</v>
      </c>
      <c r="L10" s="20">
        <f>(IF((VLOOKUP(Table4[[#This Row],[SKU]],'[1]All Skus'!$A:$Y,2,FALSE))="Crown",(VLOOKUP(Table4[[#This Row],[SKU]],'[1]All Skus'!$A:$Y,16,FALSE)),""))</f>
        <v>691991006418</v>
      </c>
      <c r="M10" s="20">
        <f>(IF((VLOOKUP(Table4[[#This Row],[SKU]],'[1]All Skus'!$A:$Y,2,FALSE))="Crown",(VLOOKUP(Table4[[#This Row],[SKU]],'[1]All Skus'!$A:$Y,17,FALSE)),""))</f>
        <v>0</v>
      </c>
      <c r="N10" s="19">
        <f>(IF((VLOOKUP(Table4[[#This Row],[SKU]],'[1]All Skus'!$A:$Y,2,FALSE))="Crown",(VLOOKUP(Table4[[#This Row],[SKU]],'[1]All Skus'!$A:$Y,18,FALSE)),""))</f>
        <v>19</v>
      </c>
      <c r="O10" s="19">
        <f>(IF((VLOOKUP(Table4[[#This Row],[SKU]],'[1]All Skus'!$A:$Y,2,FALSE))="Crown",(VLOOKUP(Table4[[#This Row],[SKU]],'[1]All Skus'!$A:$Y,19,FALSE)),""))</f>
        <v>19</v>
      </c>
      <c r="P10" s="19">
        <f>(IF((VLOOKUP(Table4[[#This Row],[SKU]],'[1]All Skus'!$A:$Y,2,FALSE))="Crown",(VLOOKUP(Table4[[#This Row],[SKU]],'[1]All Skus'!$A:$Y,20,FALSE)),""))</f>
        <v>22</v>
      </c>
      <c r="Q10" s="19">
        <f>(IF((VLOOKUP(Table4[[#This Row],[SKU]],'[1]All Skus'!$A:$Y,2,FALSE))="Crown",(VLOOKUP(Table4[[#This Row],[SKU]],'[1]All Skus'!$A:$Y,21,FALSE)),""))</f>
        <v>8</v>
      </c>
      <c r="R10" s="19" t="str">
        <f>(IF((VLOOKUP(Table4[[#This Row],[SKU]],'[1]All Skus'!$A:$Y,2,FALSE))="Crown",(VLOOKUP(Table4[[#This Row],[SKU]],'[1]All Skus'!$A:$Y,22,FALSE)),""))</f>
        <v>CN</v>
      </c>
      <c r="S10" s="19" t="str">
        <f>(IF((VLOOKUP(Table4[[#This Row],[SKU]],'[1]All Skus'!$A:$Y,2,FALSE))="Crown",(VLOOKUP(Table4[[#This Row],[SKU]],'[1]All Skus'!$A:$Y,23,FALSE)),""))</f>
        <v>Compliant</v>
      </c>
      <c r="T10" s="21">
        <f>(IF((VLOOKUP(Table4[[#This Row],[SKU]],'[1]All Skus'!$A:$Y,2,FALSE))="Crown",(VLOOKUP(Table4[[#This Row],[SKU]],'[1]All Skus'!$A:$Y,24,FALSE)),""))</f>
        <v>0</v>
      </c>
      <c r="U10" s="22">
        <v>8</v>
      </c>
      <c r="V10"/>
      <c r="W10"/>
      <c r="X10"/>
      <c r="Y10"/>
      <c r="Z10"/>
    </row>
    <row r="11" spans="1:26" s="15" customFormat="1" ht="15" customHeight="1" x14ac:dyDescent="0.3">
      <c r="A11" s="14" t="s">
        <v>29</v>
      </c>
      <c r="B11" s="15" t="str">
        <f>(IF((VLOOKUP(Table4[[#This Row],[SKU]],'[1]All Skus'!$A:$Y,2,FALSE))="Crown",(VLOOKUP(Table4[[#This Row],[SKU]],'[1]All Skus'!$A:$Y,3,FALSE)),""))</f>
        <v>CDi DriveCore Series</v>
      </c>
      <c r="C11" s="15" t="str">
        <f>(IF((VLOOKUP(Table4[[#This Row],[SKU]],'[1]All Skus'!$A:$Y,2,FALSE))="Crown",(VLOOKUP(Table4[[#This Row],[SKU]],'[1]All Skus'!$A:$Y,4,FALSE)),""))</f>
        <v>CDi2x300BL</v>
      </c>
      <c r="D11" s="16" t="str">
        <f>(IF((VLOOKUP(Table4[[#This Row],[SKU]],'[1]All Skus'!$A:$Y,2,FALSE))="Crown",(VLOOKUP(Table4[[#This Row],[SKU]],'[1]All Skus'!$A:$Y,5,FALSE)),""))</f>
        <v>CDI</v>
      </c>
      <c r="E11" s="15">
        <f>(IF((VLOOKUP(Table4[[#This Row],[SKU]],'[1]All Skus'!$A:$Y,2,FALSE))="Crown",(VLOOKUP(Table4[[#This Row],[SKU]],'[1]All Skus'!$A:$Y,6,FALSE)),""))</f>
        <v>0</v>
      </c>
      <c r="F11" s="15">
        <f>(IF((VLOOKUP(Table4[[#This Row],[SKU]],'[1]All Skus'!$A:$Y,2,FALSE))="Crown",(VLOOKUP(Table4[[#This Row],[SKU]],'[1]All Skus'!$A:$Y,7,FALSE)),""))</f>
        <v>0</v>
      </c>
      <c r="G11" s="15" t="str">
        <f>(IF((VLOOKUP(Table4[[#This Row],[SKU]],'[1]All Skus'!$A:$Y,2,FALSE))="Crown",(VLOOKUP(Table4[[#This Row],[SKU]],'[1]All Skus'!$A:$Y,8,FALSE)),""))</f>
        <v>2x300W Power Amplifier with BLU link</v>
      </c>
      <c r="H11" s="17" t="str">
        <f>(IF((VLOOKUP(Table4[[#This Row],[SKU]],'[1]All Skus'!$A:$Y,2,FALSE))="Crown",(VLOOKUP(Table4[[#This Row],[SKU]],'[1]All Skus'!$A:$Y,9,FALSE)),""))</f>
        <v>Analog + BLU link input, 2 channel, 300W per output channel</v>
      </c>
      <c r="I11" s="18">
        <f>(IF((VLOOKUP(Table4[[#This Row],[SKU]],'[1]All Skus'!$A:$Y,2,FALSE))="Crown",(VLOOKUP(Table4[[#This Row],[SKU]],'[1]All Skus'!$A:$Y,10,FALSE)),""))</f>
        <v>2150</v>
      </c>
      <c r="J11" s="18">
        <f>(IF((VLOOKUP(Table4[[#This Row],[SKU]],'[1]All Skus'!$A:$Y,2,FALSE))="Crown",(VLOOKUP(Table4[[#This Row],[SKU]],'[1]All Skus'!$A:$Y,11,FALSE)),""))</f>
        <v>2150</v>
      </c>
      <c r="K11" s="19">
        <f>(IF((VLOOKUP(Table4[[#This Row],[SKU]],'[1]All Skus'!$A:$Y,2,FALSE))="Crown",(VLOOKUP(Table4[[#This Row],[SKU]],'[1]All Skus'!$A:$Y,15,FALSE)),""))</f>
        <v>1</v>
      </c>
      <c r="L11" s="20">
        <f>(IF((VLOOKUP(Table4[[#This Row],[SKU]],'[1]All Skus'!$A:$Y,2,FALSE))="Crown",(VLOOKUP(Table4[[#This Row],[SKU]],'[1]All Skus'!$A:$Y,16,FALSE)),""))</f>
        <v>691991006395</v>
      </c>
      <c r="M11" s="20">
        <f>(IF((VLOOKUP(Table4[[#This Row],[SKU]],'[1]All Skus'!$A:$Y,2,FALSE))="Crown",(VLOOKUP(Table4[[#This Row],[SKU]],'[1]All Skus'!$A:$Y,17,FALSE)),""))</f>
        <v>0</v>
      </c>
      <c r="N11" s="19">
        <f>(IF((VLOOKUP(Table4[[#This Row],[SKU]],'[1]All Skus'!$A:$Y,2,FALSE))="Crown",(VLOOKUP(Table4[[#This Row],[SKU]],'[1]All Skus'!$A:$Y,18,FALSE)),""))</f>
        <v>19</v>
      </c>
      <c r="O11" s="19">
        <f>(IF((VLOOKUP(Table4[[#This Row],[SKU]],'[1]All Skus'!$A:$Y,2,FALSE))="Crown",(VLOOKUP(Table4[[#This Row],[SKU]],'[1]All Skus'!$A:$Y,19,FALSE)),""))</f>
        <v>19</v>
      </c>
      <c r="P11" s="19">
        <f>(IF((VLOOKUP(Table4[[#This Row],[SKU]],'[1]All Skus'!$A:$Y,2,FALSE))="Crown",(VLOOKUP(Table4[[#This Row],[SKU]],'[1]All Skus'!$A:$Y,20,FALSE)),""))</f>
        <v>22</v>
      </c>
      <c r="Q11" s="19">
        <f>(IF((VLOOKUP(Table4[[#This Row],[SKU]],'[1]All Skus'!$A:$Y,2,FALSE))="Crown",(VLOOKUP(Table4[[#This Row],[SKU]],'[1]All Skus'!$A:$Y,21,FALSE)),""))</f>
        <v>8</v>
      </c>
      <c r="R11" s="19" t="str">
        <f>(IF((VLOOKUP(Table4[[#This Row],[SKU]],'[1]All Skus'!$A:$Y,2,FALSE))="Crown",(VLOOKUP(Table4[[#This Row],[SKU]],'[1]All Skus'!$A:$Y,22,FALSE)),""))</f>
        <v>CN</v>
      </c>
      <c r="S11" s="19" t="str">
        <f>(IF((VLOOKUP(Table4[[#This Row],[SKU]],'[1]All Skus'!$A:$Y,2,FALSE))="Crown",(VLOOKUP(Table4[[#This Row],[SKU]],'[1]All Skus'!$A:$Y,23,FALSE)),""))</f>
        <v>Non Compliant</v>
      </c>
      <c r="T11" s="21">
        <f>(IF((VLOOKUP(Table4[[#This Row],[SKU]],'[1]All Skus'!$A:$Y,2,FALSE))="Crown",(VLOOKUP(Table4[[#This Row],[SKU]],'[1]All Skus'!$A:$Y,24,FALSE)),""))</f>
        <v>0</v>
      </c>
      <c r="U11" s="22">
        <v>9</v>
      </c>
      <c r="V11"/>
      <c r="W11"/>
      <c r="X11"/>
      <c r="Y11"/>
      <c r="Z11"/>
    </row>
    <row r="12" spans="1:26" s="15" customFormat="1" ht="15" customHeight="1" x14ac:dyDescent="0.3">
      <c r="A12" s="14" t="s">
        <v>30</v>
      </c>
      <c r="B12" s="15" t="str">
        <f>(IF((VLOOKUP(Table4[[#This Row],[SKU]],'[1]All Skus'!$A:$Y,2,FALSE))="Crown",(VLOOKUP(Table4[[#This Row],[SKU]],'[1]All Skus'!$A:$Y,3,FALSE)),""))</f>
        <v>CDi DriveCore Series</v>
      </c>
      <c r="C12" s="15" t="str">
        <f>(IF((VLOOKUP(Table4[[#This Row],[SKU]],'[1]All Skus'!$A:$Y,2,FALSE))="Crown",(VLOOKUP(Table4[[#This Row],[SKU]],'[1]All Skus'!$A:$Y,4,FALSE)),""))</f>
        <v>CDi2x600</v>
      </c>
      <c r="D12" s="16" t="str">
        <f>(IF((VLOOKUP(Table4[[#This Row],[SKU]],'[1]All Skus'!$A:$Y,2,FALSE))="Crown",(VLOOKUP(Table4[[#This Row],[SKU]],'[1]All Skus'!$A:$Y,5,FALSE)),""))</f>
        <v>CDI</v>
      </c>
      <c r="E12" s="15">
        <f>(IF((VLOOKUP(Table4[[#This Row],[SKU]],'[1]All Skus'!$A:$Y,2,FALSE))="Crown",(VLOOKUP(Table4[[#This Row],[SKU]],'[1]All Skus'!$A:$Y,6,FALSE)),""))</f>
        <v>0</v>
      </c>
      <c r="F12" s="15">
        <f>(IF((VLOOKUP(Table4[[#This Row],[SKU]],'[1]All Skus'!$A:$Y,2,FALSE))="Crown",(VLOOKUP(Table4[[#This Row],[SKU]],'[1]All Skus'!$A:$Y,7,FALSE)),""))</f>
        <v>0</v>
      </c>
      <c r="G12" s="15" t="str">
        <f>(IF((VLOOKUP(Table4[[#This Row],[SKU]],'[1]All Skus'!$A:$Y,2,FALSE))="Crown",(VLOOKUP(Table4[[#This Row],[SKU]],'[1]All Skus'!$A:$Y,8,FALSE)),""))</f>
        <v>2x600W Power Amplifier</v>
      </c>
      <c r="H12" s="17" t="str">
        <f>(IF((VLOOKUP(Table4[[#This Row],[SKU]],'[1]All Skus'!$A:$Y,2,FALSE))="Crown",(VLOOKUP(Table4[[#This Row],[SKU]],'[1]All Skus'!$A:$Y,9,FALSE)),""))</f>
        <v>Analog input, 2 channel, 600W per output channel, Amplifier</v>
      </c>
      <c r="I12" s="18">
        <f>(IF((VLOOKUP(Table4[[#This Row],[SKU]],'[1]All Skus'!$A:$Y,2,FALSE))="Crown",(VLOOKUP(Table4[[#This Row],[SKU]],'[1]All Skus'!$A:$Y,10,FALSE)),""))</f>
        <v>2305</v>
      </c>
      <c r="J12" s="18">
        <f>(IF((VLOOKUP(Table4[[#This Row],[SKU]],'[1]All Skus'!$A:$Y,2,FALSE))="Crown",(VLOOKUP(Table4[[#This Row],[SKU]],'[1]All Skus'!$A:$Y,11,FALSE)),""))</f>
        <v>2305</v>
      </c>
      <c r="K12" s="19">
        <f>(IF((VLOOKUP(Table4[[#This Row],[SKU]],'[1]All Skus'!$A:$Y,2,FALSE))="Crown",(VLOOKUP(Table4[[#This Row],[SKU]],'[1]All Skus'!$A:$Y,15,FALSE)),""))</f>
        <v>1</v>
      </c>
      <c r="L12" s="20">
        <f>(IF((VLOOKUP(Table4[[#This Row],[SKU]],'[1]All Skus'!$A:$Y,2,FALSE))="Crown",(VLOOKUP(Table4[[#This Row],[SKU]],'[1]All Skus'!$A:$Y,16,FALSE)),""))</f>
        <v>691991006401</v>
      </c>
      <c r="M12" s="20">
        <f>(IF((VLOOKUP(Table4[[#This Row],[SKU]],'[1]All Skus'!$A:$Y,2,FALSE))="Crown",(VLOOKUP(Table4[[#This Row],[SKU]],'[1]All Skus'!$A:$Y,17,FALSE)),""))</f>
        <v>0</v>
      </c>
      <c r="N12" s="19">
        <f>(IF((VLOOKUP(Table4[[#This Row],[SKU]],'[1]All Skus'!$A:$Y,2,FALSE))="Crown",(VLOOKUP(Table4[[#This Row],[SKU]],'[1]All Skus'!$A:$Y,18,FALSE)),""))</f>
        <v>19</v>
      </c>
      <c r="O12" s="19">
        <f>(IF((VLOOKUP(Table4[[#This Row],[SKU]],'[1]All Skus'!$A:$Y,2,FALSE))="Crown",(VLOOKUP(Table4[[#This Row],[SKU]],'[1]All Skus'!$A:$Y,19,FALSE)),""))</f>
        <v>19</v>
      </c>
      <c r="P12" s="19">
        <f>(IF((VLOOKUP(Table4[[#This Row],[SKU]],'[1]All Skus'!$A:$Y,2,FALSE))="Crown",(VLOOKUP(Table4[[#This Row],[SKU]],'[1]All Skus'!$A:$Y,20,FALSE)),""))</f>
        <v>22</v>
      </c>
      <c r="Q12" s="19">
        <f>(IF((VLOOKUP(Table4[[#This Row],[SKU]],'[1]All Skus'!$A:$Y,2,FALSE))="Crown",(VLOOKUP(Table4[[#This Row],[SKU]],'[1]All Skus'!$A:$Y,21,FALSE)),""))</f>
        <v>8</v>
      </c>
      <c r="R12" s="19" t="str">
        <f>(IF((VLOOKUP(Table4[[#This Row],[SKU]],'[1]All Skus'!$A:$Y,2,FALSE))="Crown",(VLOOKUP(Table4[[#This Row],[SKU]],'[1]All Skus'!$A:$Y,22,FALSE)),""))</f>
        <v>CN</v>
      </c>
      <c r="S12" s="19" t="str">
        <f>(IF((VLOOKUP(Table4[[#This Row],[SKU]],'[1]All Skus'!$A:$Y,2,FALSE))="Crown",(VLOOKUP(Table4[[#This Row],[SKU]],'[1]All Skus'!$A:$Y,23,FALSE)),""))</f>
        <v>Non Compliant</v>
      </c>
      <c r="T12" s="21">
        <f>(IF((VLOOKUP(Table4[[#This Row],[SKU]],'[1]All Skus'!$A:$Y,2,FALSE))="Crown",(VLOOKUP(Table4[[#This Row],[SKU]],'[1]All Skus'!$A:$Y,24,FALSE)),""))</f>
        <v>0</v>
      </c>
      <c r="U12" s="22">
        <v>10</v>
      </c>
      <c r="V12"/>
      <c r="W12"/>
      <c r="X12"/>
      <c r="Y12"/>
      <c r="Z12"/>
    </row>
    <row r="13" spans="1:26" s="15" customFormat="1" ht="15" customHeight="1" x14ac:dyDescent="0.3">
      <c r="A13" s="14" t="s">
        <v>31</v>
      </c>
      <c r="B13" s="15" t="str">
        <f>(IF((VLOOKUP(Table4[[#This Row],[SKU]],'[1]All Skus'!$A:$Y,2,FALSE))="Crown",(VLOOKUP(Table4[[#This Row],[SKU]],'[1]All Skus'!$A:$Y,3,FALSE)),""))</f>
        <v>CDi DriveCore Series</v>
      </c>
      <c r="C13" s="15" t="str">
        <f>(IF((VLOOKUP(Table4[[#This Row],[SKU]],'[1]All Skus'!$A:$Y,2,FALSE))="Crown",(VLOOKUP(Table4[[#This Row],[SKU]],'[1]All Skus'!$A:$Y,4,FALSE)),""))</f>
        <v>CDi2x600BL</v>
      </c>
      <c r="D13" s="16" t="str">
        <f>(IF((VLOOKUP(Table4[[#This Row],[SKU]],'[1]All Skus'!$A:$Y,2,FALSE))="Crown",(VLOOKUP(Table4[[#This Row],[SKU]],'[1]All Skus'!$A:$Y,5,FALSE)),""))</f>
        <v>CDI</v>
      </c>
      <c r="E13" s="15">
        <f>(IF((VLOOKUP(Table4[[#This Row],[SKU]],'[1]All Skus'!$A:$Y,2,FALSE))="Crown",(VLOOKUP(Table4[[#This Row],[SKU]],'[1]All Skus'!$A:$Y,6,FALSE)),""))</f>
        <v>0</v>
      </c>
      <c r="F13" s="15">
        <f>(IF((VLOOKUP(Table4[[#This Row],[SKU]],'[1]All Skus'!$A:$Y,2,FALSE))="Crown",(VLOOKUP(Table4[[#This Row],[SKU]],'[1]All Skus'!$A:$Y,7,FALSE)),""))</f>
        <v>0</v>
      </c>
      <c r="G13" s="15" t="str">
        <f>(IF((VLOOKUP(Table4[[#This Row],[SKU]],'[1]All Skus'!$A:$Y,2,FALSE))="Crown",(VLOOKUP(Table4[[#This Row],[SKU]],'[1]All Skus'!$A:$Y,8,FALSE)),""))</f>
        <v>2x600W Power Amplifier with BLU link</v>
      </c>
      <c r="H13" s="17" t="str">
        <f>(IF((VLOOKUP(Table4[[#This Row],[SKU]],'[1]All Skus'!$A:$Y,2,FALSE))="Crown",(VLOOKUP(Table4[[#This Row],[SKU]],'[1]All Skus'!$A:$Y,9,FALSE)),""))</f>
        <v>Analog + BLU link input, 2 channel, 600W per output channel, Amplifier</v>
      </c>
      <c r="I13" s="18">
        <f>(IF((VLOOKUP(Table4[[#This Row],[SKU]],'[1]All Skus'!$A:$Y,2,FALSE))="Crown",(VLOOKUP(Table4[[#This Row],[SKU]],'[1]All Skus'!$A:$Y,10,FALSE)),""))</f>
        <v>2555</v>
      </c>
      <c r="J13" s="18">
        <f>(IF((VLOOKUP(Table4[[#This Row],[SKU]],'[1]All Skus'!$A:$Y,2,FALSE))="Crown",(VLOOKUP(Table4[[#This Row],[SKU]],'[1]All Skus'!$A:$Y,11,FALSE)),""))</f>
        <v>2555</v>
      </c>
      <c r="K13" s="19">
        <f>(IF((VLOOKUP(Table4[[#This Row],[SKU]],'[1]All Skus'!$A:$Y,2,FALSE))="Crown",(VLOOKUP(Table4[[#This Row],[SKU]],'[1]All Skus'!$A:$Y,15,FALSE)),""))</f>
        <v>1</v>
      </c>
      <c r="L13" s="20">
        <f>(IF((VLOOKUP(Table4[[#This Row],[SKU]],'[1]All Skus'!$A:$Y,2,FALSE))="Crown",(VLOOKUP(Table4[[#This Row],[SKU]],'[1]All Skus'!$A:$Y,16,FALSE)),""))</f>
        <v>691991006388</v>
      </c>
      <c r="M13" s="20">
        <f>(IF((VLOOKUP(Table4[[#This Row],[SKU]],'[1]All Skus'!$A:$Y,2,FALSE))="Crown",(VLOOKUP(Table4[[#This Row],[SKU]],'[1]All Skus'!$A:$Y,17,FALSE)),""))</f>
        <v>0</v>
      </c>
      <c r="N13" s="19">
        <f>(IF((VLOOKUP(Table4[[#This Row],[SKU]],'[1]All Skus'!$A:$Y,2,FALSE))="Crown",(VLOOKUP(Table4[[#This Row],[SKU]],'[1]All Skus'!$A:$Y,18,FALSE)),""))</f>
        <v>19</v>
      </c>
      <c r="O13" s="19">
        <f>(IF((VLOOKUP(Table4[[#This Row],[SKU]],'[1]All Skus'!$A:$Y,2,FALSE))="Crown",(VLOOKUP(Table4[[#This Row],[SKU]],'[1]All Skus'!$A:$Y,19,FALSE)),""))</f>
        <v>19</v>
      </c>
      <c r="P13" s="19">
        <f>(IF((VLOOKUP(Table4[[#This Row],[SKU]],'[1]All Skus'!$A:$Y,2,FALSE))="Crown",(VLOOKUP(Table4[[#This Row],[SKU]],'[1]All Skus'!$A:$Y,20,FALSE)),""))</f>
        <v>22</v>
      </c>
      <c r="Q13" s="19">
        <f>(IF((VLOOKUP(Table4[[#This Row],[SKU]],'[1]All Skus'!$A:$Y,2,FALSE))="Crown",(VLOOKUP(Table4[[#This Row],[SKU]],'[1]All Skus'!$A:$Y,21,FALSE)),""))</f>
        <v>8</v>
      </c>
      <c r="R13" s="19" t="str">
        <f>(IF((VLOOKUP(Table4[[#This Row],[SKU]],'[1]All Skus'!$A:$Y,2,FALSE))="Crown",(VLOOKUP(Table4[[#This Row],[SKU]],'[1]All Skus'!$A:$Y,22,FALSE)),""))</f>
        <v>CN</v>
      </c>
      <c r="S13" s="19" t="str">
        <f>(IF((VLOOKUP(Table4[[#This Row],[SKU]],'[1]All Skus'!$A:$Y,2,FALSE))="Crown",(VLOOKUP(Table4[[#This Row],[SKU]],'[1]All Skus'!$A:$Y,23,FALSE)),""))</f>
        <v>Non Compliant</v>
      </c>
      <c r="T13" s="21">
        <f>(IF((VLOOKUP(Table4[[#This Row],[SKU]],'[1]All Skus'!$A:$Y,2,FALSE))="Crown",(VLOOKUP(Table4[[#This Row],[SKU]],'[1]All Skus'!$A:$Y,24,FALSE)),""))</f>
        <v>0</v>
      </c>
      <c r="U13" s="22">
        <v>11</v>
      </c>
      <c r="V13"/>
      <c r="W13"/>
      <c r="X13"/>
      <c r="Y13"/>
      <c r="Z13"/>
    </row>
    <row r="14" spans="1:26" s="15" customFormat="1" ht="15" customHeight="1" x14ac:dyDescent="0.3">
      <c r="A14" s="14" t="s">
        <v>32</v>
      </c>
      <c r="B14" s="15" t="str">
        <f>(IF((VLOOKUP(Table4[[#This Row],[SKU]],'[1]All Skus'!$A:$Y,2,FALSE))="Crown",(VLOOKUP(Table4[[#This Row],[SKU]],'[1]All Skus'!$A:$Y,3,FALSE)),""))</f>
        <v>CDi DriveCore Series</v>
      </c>
      <c r="C14" s="15" t="str">
        <f>(IF((VLOOKUP(Table4[[#This Row],[SKU]],'[1]All Skus'!$A:$Y,2,FALSE))="Crown",(VLOOKUP(Table4[[#This Row],[SKU]],'[1]All Skus'!$A:$Y,4,FALSE)),""))</f>
        <v>CDi4x1200</v>
      </c>
      <c r="D14" s="16" t="str">
        <f>(IF((VLOOKUP(Table4[[#This Row],[SKU]],'[1]All Skus'!$A:$Y,2,FALSE))="Crown",(VLOOKUP(Table4[[#This Row],[SKU]],'[1]All Skus'!$A:$Y,5,FALSE)),""))</f>
        <v>CDI</v>
      </c>
      <c r="E14" s="15">
        <f>(IF((VLOOKUP(Table4[[#This Row],[SKU]],'[1]All Skus'!$A:$Y,2,FALSE))="Crown",(VLOOKUP(Table4[[#This Row],[SKU]],'[1]All Skus'!$A:$Y,6,FALSE)),""))</f>
        <v>0</v>
      </c>
      <c r="F14" s="15">
        <f>(IF((VLOOKUP(Table4[[#This Row],[SKU]],'[1]All Skus'!$A:$Y,2,FALSE))="Crown",(VLOOKUP(Table4[[#This Row],[SKU]],'[1]All Skus'!$A:$Y,7,FALSE)),""))</f>
        <v>0</v>
      </c>
      <c r="G14" s="15" t="str">
        <f>(IF((VLOOKUP(Table4[[#This Row],[SKU]],'[1]All Skus'!$A:$Y,2,FALSE))="Crown",(VLOOKUP(Table4[[#This Row],[SKU]],'[1]All Skus'!$A:$Y,8,FALSE)),""))</f>
        <v>4x1200 Power Amplifier</v>
      </c>
      <c r="H14" s="17" t="str">
        <f>(IF((VLOOKUP(Table4[[#This Row],[SKU]],'[1]All Skus'!$A:$Y,2,FALSE))="Crown",(VLOOKUP(Table4[[#This Row],[SKU]],'[1]All Skus'!$A:$Y,9,FALSE)),""))</f>
        <v xml:space="preserve">1200 watts per channel  4 channel amplifier, 70/100V, 4/8 ohm, digital signal processing, networked, front panel interface.  </v>
      </c>
      <c r="I14" s="18">
        <f>(IF((VLOOKUP(Table4[[#This Row],[SKU]],'[1]All Skus'!$A:$Y,2,FALSE))="Crown",(VLOOKUP(Table4[[#This Row],[SKU]],'[1]All Skus'!$A:$Y,10,FALSE)),""))</f>
        <v>5035</v>
      </c>
      <c r="J14" s="18">
        <f>(IF((VLOOKUP(Table4[[#This Row],[SKU]],'[1]All Skus'!$A:$Y,2,FALSE))="Crown",(VLOOKUP(Table4[[#This Row],[SKU]],'[1]All Skus'!$A:$Y,11,FALSE)),""))</f>
        <v>5035</v>
      </c>
      <c r="K14" s="19">
        <f>(IF((VLOOKUP(Table4[[#This Row],[SKU]],'[1]All Skus'!$A:$Y,2,FALSE))="Crown",(VLOOKUP(Table4[[#This Row],[SKU]],'[1]All Skus'!$A:$Y,15,FALSE)),""))</f>
        <v>1</v>
      </c>
      <c r="L14" s="20">
        <f>(IF((VLOOKUP(Table4[[#This Row],[SKU]],'[1]All Skus'!$A:$Y,2,FALSE))="Crown",(VLOOKUP(Table4[[#This Row],[SKU]],'[1]All Skus'!$A:$Y,16,FALSE)),""))</f>
        <v>691991006944</v>
      </c>
      <c r="M14" s="20">
        <f>(IF((VLOOKUP(Table4[[#This Row],[SKU]],'[1]All Skus'!$A:$Y,2,FALSE))="Crown",(VLOOKUP(Table4[[#This Row],[SKU]],'[1]All Skus'!$A:$Y,17,FALSE)),""))</f>
        <v>0</v>
      </c>
      <c r="N14" s="19">
        <f>(IF((VLOOKUP(Table4[[#This Row],[SKU]],'[1]All Skus'!$A:$Y,2,FALSE))="Crown",(VLOOKUP(Table4[[#This Row],[SKU]],'[1]All Skus'!$A:$Y,18,FALSE)),""))</f>
        <v>23</v>
      </c>
      <c r="O14" s="19">
        <f>(IF((VLOOKUP(Table4[[#This Row],[SKU]],'[1]All Skus'!$A:$Y,2,FALSE))="Crown",(VLOOKUP(Table4[[#This Row],[SKU]],'[1]All Skus'!$A:$Y,19,FALSE)),""))</f>
        <v>21</v>
      </c>
      <c r="P14" s="19">
        <f>(IF((VLOOKUP(Table4[[#This Row],[SKU]],'[1]All Skus'!$A:$Y,2,FALSE))="Crown",(VLOOKUP(Table4[[#This Row],[SKU]],'[1]All Skus'!$A:$Y,20,FALSE)),""))</f>
        <v>21</v>
      </c>
      <c r="Q14" s="19">
        <f>(IF((VLOOKUP(Table4[[#This Row],[SKU]],'[1]All Skus'!$A:$Y,2,FALSE))="Crown",(VLOOKUP(Table4[[#This Row],[SKU]],'[1]All Skus'!$A:$Y,21,FALSE)),""))</f>
        <v>8</v>
      </c>
      <c r="R14" s="19" t="str">
        <f>(IF((VLOOKUP(Table4[[#This Row],[SKU]],'[1]All Skus'!$A:$Y,2,FALSE))="Crown",(VLOOKUP(Table4[[#This Row],[SKU]],'[1]All Skus'!$A:$Y,22,FALSE)),""))</f>
        <v>CN</v>
      </c>
      <c r="S14" s="19" t="str">
        <f>(IF((VLOOKUP(Table4[[#This Row],[SKU]],'[1]All Skus'!$A:$Y,2,FALSE))="Crown",(VLOOKUP(Table4[[#This Row],[SKU]],'[1]All Skus'!$A:$Y,23,FALSE)),""))</f>
        <v>Non Compliant</v>
      </c>
      <c r="T14" s="21">
        <f>(IF((VLOOKUP(Table4[[#This Row],[SKU]],'[1]All Skus'!$A:$Y,2,FALSE))="Crown",(VLOOKUP(Table4[[#This Row],[SKU]],'[1]All Skus'!$A:$Y,24,FALSE)),""))</f>
        <v>0</v>
      </c>
      <c r="U14" s="22">
        <v>12</v>
      </c>
      <c r="V14"/>
      <c r="W14"/>
      <c r="X14"/>
      <c r="Y14"/>
      <c r="Z14"/>
    </row>
    <row r="15" spans="1:26" s="15" customFormat="1" ht="15" customHeight="1" x14ac:dyDescent="0.3">
      <c r="A15" s="14" t="s">
        <v>33</v>
      </c>
      <c r="B15" s="15" t="str">
        <f>(IF((VLOOKUP(Table4[[#This Row],[SKU]],'[1]All Skus'!$A:$Y,2,FALSE))="Crown",(VLOOKUP(Table4[[#This Row],[SKU]],'[1]All Skus'!$A:$Y,3,FALSE)),""))</f>
        <v>CDi DriveCore Series</v>
      </c>
      <c r="C15" s="15" t="str">
        <f>(IF((VLOOKUP(Table4[[#This Row],[SKU]],'[1]All Skus'!$A:$Y,2,FALSE))="Crown",(VLOOKUP(Table4[[#This Row],[SKU]],'[1]All Skus'!$A:$Y,4,FALSE)),""))</f>
        <v>CDi4x1200BL</v>
      </c>
      <c r="D15" s="16" t="str">
        <f>(IF((VLOOKUP(Table4[[#This Row],[SKU]],'[1]All Skus'!$A:$Y,2,FALSE))="Crown",(VLOOKUP(Table4[[#This Row],[SKU]],'[1]All Skus'!$A:$Y,5,FALSE)),""))</f>
        <v>CDI</v>
      </c>
      <c r="E15" s="15">
        <f>(IF((VLOOKUP(Table4[[#This Row],[SKU]],'[1]All Skus'!$A:$Y,2,FALSE))="Crown",(VLOOKUP(Table4[[#This Row],[SKU]],'[1]All Skus'!$A:$Y,6,FALSE)),""))</f>
        <v>0</v>
      </c>
      <c r="F15" s="15">
        <f>(IF((VLOOKUP(Table4[[#This Row],[SKU]],'[1]All Skus'!$A:$Y,2,FALSE))="Crown",(VLOOKUP(Table4[[#This Row],[SKU]],'[1]All Skus'!$A:$Y,7,FALSE)),""))</f>
        <v>0</v>
      </c>
      <c r="G15" s="15" t="str">
        <f>(IF((VLOOKUP(Table4[[#This Row],[SKU]],'[1]All Skus'!$A:$Y,2,FALSE))="Crown",(VLOOKUP(Table4[[#This Row],[SKU]],'[1]All Skus'!$A:$Y,8,FALSE)),""))</f>
        <v>4x1200 Power Amplifier with BLU link</v>
      </c>
      <c r="H15" s="17" t="str">
        <f>(IF((VLOOKUP(Table4[[#This Row],[SKU]],'[1]All Skus'!$A:$Y,2,FALSE))="Crown",(VLOOKUP(Table4[[#This Row],[SKU]],'[1]All Skus'!$A:$Y,9,FALSE)),""))</f>
        <v xml:space="preserve">1200 watts per channel  4 channel amplifier, 70/100V, 4/8 ohm, digital signal processing, networked, front panel interface, with BLU link . </v>
      </c>
      <c r="I15" s="18">
        <f>(IF((VLOOKUP(Table4[[#This Row],[SKU]],'[1]All Skus'!$A:$Y,2,FALSE))="Crown",(VLOOKUP(Table4[[#This Row],[SKU]],'[1]All Skus'!$A:$Y,10,FALSE)),""))</f>
        <v>5470</v>
      </c>
      <c r="J15" s="18">
        <f>(IF((VLOOKUP(Table4[[#This Row],[SKU]],'[1]All Skus'!$A:$Y,2,FALSE))="Crown",(VLOOKUP(Table4[[#This Row],[SKU]],'[1]All Skus'!$A:$Y,11,FALSE)),""))</f>
        <v>5470</v>
      </c>
      <c r="K15" s="19">
        <f>(IF((VLOOKUP(Table4[[#This Row],[SKU]],'[1]All Skus'!$A:$Y,2,FALSE))="Crown",(VLOOKUP(Table4[[#This Row],[SKU]],'[1]All Skus'!$A:$Y,15,FALSE)),""))</f>
        <v>1</v>
      </c>
      <c r="L15" s="20">
        <f>(IF((VLOOKUP(Table4[[#This Row],[SKU]],'[1]All Skus'!$A:$Y,2,FALSE))="Crown",(VLOOKUP(Table4[[#This Row],[SKU]],'[1]All Skus'!$A:$Y,16,FALSE)),""))</f>
        <v>691991006937</v>
      </c>
      <c r="M15" s="20">
        <f>(IF((VLOOKUP(Table4[[#This Row],[SKU]],'[1]All Skus'!$A:$Y,2,FALSE))="Crown",(VLOOKUP(Table4[[#This Row],[SKU]],'[1]All Skus'!$A:$Y,17,FALSE)),""))</f>
        <v>0</v>
      </c>
      <c r="N15" s="19">
        <f>(IF((VLOOKUP(Table4[[#This Row],[SKU]],'[1]All Skus'!$A:$Y,2,FALSE))="Crown",(VLOOKUP(Table4[[#This Row],[SKU]],'[1]All Skus'!$A:$Y,18,FALSE)),""))</f>
        <v>24</v>
      </c>
      <c r="O15" s="19">
        <f>(IF((VLOOKUP(Table4[[#This Row],[SKU]],'[1]All Skus'!$A:$Y,2,FALSE))="Crown",(VLOOKUP(Table4[[#This Row],[SKU]],'[1]All Skus'!$A:$Y,19,FALSE)),""))</f>
        <v>21</v>
      </c>
      <c r="P15" s="19">
        <f>(IF((VLOOKUP(Table4[[#This Row],[SKU]],'[1]All Skus'!$A:$Y,2,FALSE))="Crown",(VLOOKUP(Table4[[#This Row],[SKU]],'[1]All Skus'!$A:$Y,20,FALSE)),""))</f>
        <v>22</v>
      </c>
      <c r="Q15" s="19">
        <f>(IF((VLOOKUP(Table4[[#This Row],[SKU]],'[1]All Skus'!$A:$Y,2,FALSE))="Crown",(VLOOKUP(Table4[[#This Row],[SKU]],'[1]All Skus'!$A:$Y,21,FALSE)),""))</f>
        <v>8.5</v>
      </c>
      <c r="R15" s="19" t="str">
        <f>(IF((VLOOKUP(Table4[[#This Row],[SKU]],'[1]All Skus'!$A:$Y,2,FALSE))="Crown",(VLOOKUP(Table4[[#This Row],[SKU]],'[1]All Skus'!$A:$Y,22,FALSE)),""))</f>
        <v>CN</v>
      </c>
      <c r="S15" s="19" t="str">
        <f>(IF((VLOOKUP(Table4[[#This Row],[SKU]],'[1]All Skus'!$A:$Y,2,FALSE))="Crown",(VLOOKUP(Table4[[#This Row],[SKU]],'[1]All Skus'!$A:$Y,23,FALSE)),""))</f>
        <v>Non Compliant</v>
      </c>
      <c r="T15" s="21">
        <f>(IF((VLOOKUP(Table4[[#This Row],[SKU]],'[1]All Skus'!$A:$Y,2,FALSE))="Crown",(VLOOKUP(Table4[[#This Row],[SKU]],'[1]All Skus'!$A:$Y,24,FALSE)),""))</f>
        <v>0</v>
      </c>
      <c r="U15" s="22">
        <v>13</v>
      </c>
      <c r="V15"/>
      <c r="W15"/>
      <c r="X15"/>
      <c r="Y15"/>
      <c r="Z15"/>
    </row>
    <row r="16" spans="1:26" s="15" customFormat="1" ht="15" customHeight="1" x14ac:dyDescent="0.3">
      <c r="A16" s="14" t="s">
        <v>34</v>
      </c>
      <c r="B16" s="15" t="str">
        <f>(IF((VLOOKUP(Table4[[#This Row],[SKU]],'[1]All Skus'!$A:$Y,2,FALSE))="Crown",(VLOOKUP(Table4[[#This Row],[SKU]],'[1]All Skus'!$A:$Y,3,FALSE)),""))</f>
        <v>CDi DriveCore Series</v>
      </c>
      <c r="C16" s="15" t="str">
        <f>(IF((VLOOKUP(Table4[[#This Row],[SKU]],'[1]All Skus'!$A:$Y,2,FALSE))="Crown",(VLOOKUP(Table4[[#This Row],[SKU]],'[1]All Skus'!$A:$Y,4,FALSE)),""))</f>
        <v>CDi4x1200BL</v>
      </c>
      <c r="D16" s="16" t="str">
        <f>(IF((VLOOKUP(Table4[[#This Row],[SKU]],'[1]All Skus'!$A:$Y,2,FALSE))="Crown",(VLOOKUP(Table4[[#This Row],[SKU]],'[1]All Skus'!$A:$Y,5,FALSE)),""))</f>
        <v>CDI</v>
      </c>
      <c r="E16" s="15">
        <f>(IF((VLOOKUP(Table4[[#This Row],[SKU]],'[1]All Skus'!$A:$Y,2,FALSE))="Crown",(VLOOKUP(Table4[[#This Row],[SKU]],'[1]All Skus'!$A:$Y,6,FALSE)),""))</f>
        <v>0</v>
      </c>
      <c r="F16" s="15">
        <f>(IF((VLOOKUP(Table4[[#This Row],[SKU]],'[1]All Skus'!$A:$Y,2,FALSE))="Crown",(VLOOKUP(Table4[[#This Row],[SKU]],'[1]All Skus'!$A:$Y,7,FALSE)),""))</f>
        <v>0</v>
      </c>
      <c r="G16" s="15" t="str">
        <f>(IF((VLOOKUP(Table4[[#This Row],[SKU]],'[1]All Skus'!$A:$Y,2,FALSE))="Crown",(VLOOKUP(Table4[[#This Row],[SKU]],'[1]All Skus'!$A:$Y,8,FALSE)),""))</f>
        <v>4x1200 Power Amplifier with BLU link</v>
      </c>
      <c r="H16" s="17" t="str">
        <f>(IF((VLOOKUP(Table4[[#This Row],[SKU]],'[1]All Skus'!$A:$Y,2,FALSE))="Crown",(VLOOKUP(Table4[[#This Row],[SKU]],'[1]All Skus'!$A:$Y,9,FALSE)),""))</f>
        <v xml:space="preserve">1200 watts per channel  4 channel amplifier, 70/100V, 4/8 ohm, digital signal processing, networked, front panel interface, with BLU link . </v>
      </c>
      <c r="I16" s="18">
        <f>(IF((VLOOKUP(Table4[[#This Row],[SKU]],'[1]All Skus'!$A:$Y,2,FALSE))="Crown",(VLOOKUP(Table4[[#This Row],[SKU]],'[1]All Skus'!$A:$Y,10,FALSE)),""))</f>
        <v>5465</v>
      </c>
      <c r="J16" s="18">
        <f>(IF((VLOOKUP(Table4[[#This Row],[SKU]],'[1]All Skus'!$A:$Y,2,FALSE))="Crown",(VLOOKUP(Table4[[#This Row],[SKU]],'[1]All Skus'!$A:$Y,11,FALSE)),""))</f>
        <v>5465</v>
      </c>
      <c r="K16" s="19">
        <f>(IF((VLOOKUP(Table4[[#This Row],[SKU]],'[1]All Skus'!$A:$Y,2,FALSE))="Crown",(VLOOKUP(Table4[[#This Row],[SKU]],'[1]All Skus'!$A:$Y,15,FALSE)),""))</f>
        <v>1</v>
      </c>
      <c r="L16" s="20">
        <f>(IF((VLOOKUP(Table4[[#This Row],[SKU]],'[1]All Skus'!$A:$Y,2,FALSE))="Crown",(VLOOKUP(Table4[[#This Row],[SKU]],'[1]All Skus'!$A:$Y,16,FALSE)),""))</f>
        <v>691991006937</v>
      </c>
      <c r="M16" s="20">
        <f>(IF((VLOOKUP(Table4[[#This Row],[SKU]],'[1]All Skus'!$A:$Y,2,FALSE))="Crown",(VLOOKUP(Table4[[#This Row],[SKU]],'[1]All Skus'!$A:$Y,17,FALSE)),""))</f>
        <v>0</v>
      </c>
      <c r="N16" s="19">
        <f>(IF((VLOOKUP(Table4[[#This Row],[SKU]],'[1]All Skus'!$A:$Y,2,FALSE))="Crown",(VLOOKUP(Table4[[#This Row],[SKU]],'[1]All Skus'!$A:$Y,18,FALSE)),""))</f>
        <v>24</v>
      </c>
      <c r="O16" s="19">
        <f>(IF((VLOOKUP(Table4[[#This Row],[SKU]],'[1]All Skus'!$A:$Y,2,FALSE))="Crown",(VLOOKUP(Table4[[#This Row],[SKU]],'[1]All Skus'!$A:$Y,19,FALSE)),""))</f>
        <v>21</v>
      </c>
      <c r="P16" s="19">
        <f>(IF((VLOOKUP(Table4[[#This Row],[SKU]],'[1]All Skus'!$A:$Y,2,FALSE))="Crown",(VLOOKUP(Table4[[#This Row],[SKU]],'[1]All Skus'!$A:$Y,20,FALSE)),""))</f>
        <v>22</v>
      </c>
      <c r="Q16" s="19">
        <f>(IF((VLOOKUP(Table4[[#This Row],[SKU]],'[1]All Skus'!$A:$Y,2,FALSE))="Crown",(VLOOKUP(Table4[[#This Row],[SKU]],'[1]All Skus'!$A:$Y,21,FALSE)),""))</f>
        <v>8.5</v>
      </c>
      <c r="R16" s="19" t="str">
        <f>(IF((VLOOKUP(Table4[[#This Row],[SKU]],'[1]All Skus'!$A:$Y,2,FALSE))="Crown",(VLOOKUP(Table4[[#This Row],[SKU]],'[1]All Skus'!$A:$Y,22,FALSE)),""))</f>
        <v>CN</v>
      </c>
      <c r="S16" s="19" t="str">
        <f>(IF((VLOOKUP(Table4[[#This Row],[SKU]],'[1]All Skus'!$A:$Y,2,FALSE))="Crown",(VLOOKUP(Table4[[#This Row],[SKU]],'[1]All Skus'!$A:$Y,23,FALSE)),""))</f>
        <v>Non Compliant</v>
      </c>
      <c r="T16" s="21">
        <f>(IF((VLOOKUP(Table4[[#This Row],[SKU]],'[1]All Skus'!$A:$Y,2,FALSE))="Crown",(VLOOKUP(Table4[[#This Row],[SKU]],'[1]All Skus'!$A:$Y,24,FALSE)),""))</f>
        <v>0</v>
      </c>
      <c r="U16" s="22">
        <v>14</v>
      </c>
      <c r="V16"/>
      <c r="W16"/>
      <c r="X16"/>
      <c r="Y16"/>
      <c r="Z16"/>
    </row>
    <row r="17" spans="1:26" s="15" customFormat="1" ht="14.7" customHeight="1" x14ac:dyDescent="0.3">
      <c r="A17" s="14" t="s">
        <v>35</v>
      </c>
      <c r="B17" s="15" t="str">
        <f>(IF((VLOOKUP(Table4[[#This Row],[SKU]],'[1]All Skus'!$A:$Y,2,FALSE))="Crown",(VLOOKUP(Table4[[#This Row],[SKU]],'[1]All Skus'!$A:$Y,3,FALSE)),""))</f>
        <v>CDi DriveCore Series</v>
      </c>
      <c r="C17" s="15" t="str">
        <f>(IF((VLOOKUP(Table4[[#This Row],[SKU]],'[1]All Skus'!$A:$Y,2,FALSE))="Crown",(VLOOKUP(Table4[[#This Row],[SKU]],'[1]All Skus'!$A:$Y,4,FALSE)),""))</f>
        <v>CDi4x300</v>
      </c>
      <c r="D17" s="16" t="str">
        <f>(IF((VLOOKUP(Table4[[#This Row],[SKU]],'[1]All Skus'!$A:$Y,2,FALSE))="Crown",(VLOOKUP(Table4[[#This Row],[SKU]],'[1]All Skus'!$A:$Y,5,FALSE)),""))</f>
        <v>CDI</v>
      </c>
      <c r="E17" s="15">
        <f>(IF((VLOOKUP(Table4[[#This Row],[SKU]],'[1]All Skus'!$A:$Y,2,FALSE))="Crown",(VLOOKUP(Table4[[#This Row],[SKU]],'[1]All Skus'!$A:$Y,6,FALSE)),""))</f>
        <v>0</v>
      </c>
      <c r="F17" s="15">
        <f>(IF((VLOOKUP(Table4[[#This Row],[SKU]],'[1]All Skus'!$A:$Y,2,FALSE))="Crown",(VLOOKUP(Table4[[#This Row],[SKU]],'[1]All Skus'!$A:$Y,7,FALSE)),""))</f>
        <v>0</v>
      </c>
      <c r="G17" s="15" t="str">
        <f>(IF((VLOOKUP(Table4[[#This Row],[SKU]],'[1]All Skus'!$A:$Y,2,FALSE))="Crown",(VLOOKUP(Table4[[#This Row],[SKU]],'[1]All Skus'!$A:$Y,8,FALSE)),""))</f>
        <v>4x300W Power Amplifier</v>
      </c>
      <c r="H17" s="17" t="str">
        <f>(IF((VLOOKUP(Table4[[#This Row],[SKU]],'[1]All Skus'!$A:$Y,2,FALSE))="Crown",(VLOOKUP(Table4[[#This Row],[SKU]],'[1]All Skus'!$A:$Y,9,FALSE)),""))</f>
        <v>Analog input, 4 channel, 300W per output channel, Amplifier</v>
      </c>
      <c r="I17" s="18">
        <f>(IF((VLOOKUP(Table4[[#This Row],[SKU]],'[1]All Skus'!$A:$Y,2,FALSE))="Crown",(VLOOKUP(Table4[[#This Row],[SKU]],'[1]All Skus'!$A:$Y,10,FALSE)),""))</f>
        <v>2980</v>
      </c>
      <c r="J17" s="18">
        <f>(IF((VLOOKUP(Table4[[#This Row],[SKU]],'[1]All Skus'!$A:$Y,2,FALSE))="Crown",(VLOOKUP(Table4[[#This Row],[SKU]],'[1]All Skus'!$A:$Y,11,FALSE)),""))</f>
        <v>2980</v>
      </c>
      <c r="K17" s="19">
        <f>(IF((VLOOKUP(Table4[[#This Row],[SKU]],'[1]All Skus'!$A:$Y,2,FALSE))="Crown",(VLOOKUP(Table4[[#This Row],[SKU]],'[1]All Skus'!$A:$Y,15,FALSE)),""))</f>
        <v>1</v>
      </c>
      <c r="L17" s="20">
        <f>(IF((VLOOKUP(Table4[[#This Row],[SKU]],'[1]All Skus'!$A:$Y,2,FALSE))="Crown",(VLOOKUP(Table4[[#This Row],[SKU]],'[1]All Skus'!$A:$Y,16,FALSE)),""))</f>
        <v>691991006371</v>
      </c>
      <c r="M17" s="20">
        <f>(IF((VLOOKUP(Table4[[#This Row],[SKU]],'[1]All Skus'!$A:$Y,2,FALSE))="Crown",(VLOOKUP(Table4[[#This Row],[SKU]],'[1]All Skus'!$A:$Y,17,FALSE)),""))</f>
        <v>0</v>
      </c>
      <c r="N17" s="19">
        <f>(IF((VLOOKUP(Table4[[#This Row],[SKU]],'[1]All Skus'!$A:$Y,2,FALSE))="Crown",(VLOOKUP(Table4[[#This Row],[SKU]],'[1]All Skus'!$A:$Y,18,FALSE)),""))</f>
        <v>19</v>
      </c>
      <c r="O17" s="19">
        <f>(IF((VLOOKUP(Table4[[#This Row],[SKU]],'[1]All Skus'!$A:$Y,2,FALSE))="Crown",(VLOOKUP(Table4[[#This Row],[SKU]],'[1]All Skus'!$A:$Y,19,FALSE)),""))</f>
        <v>19</v>
      </c>
      <c r="P17" s="19">
        <f>(IF((VLOOKUP(Table4[[#This Row],[SKU]],'[1]All Skus'!$A:$Y,2,FALSE))="Crown",(VLOOKUP(Table4[[#This Row],[SKU]],'[1]All Skus'!$A:$Y,20,FALSE)),""))</f>
        <v>22</v>
      </c>
      <c r="Q17" s="19">
        <f>(IF((VLOOKUP(Table4[[#This Row],[SKU]],'[1]All Skus'!$A:$Y,2,FALSE))="Crown",(VLOOKUP(Table4[[#This Row],[SKU]],'[1]All Skus'!$A:$Y,21,FALSE)),""))</f>
        <v>8</v>
      </c>
      <c r="R17" s="19" t="str">
        <f>(IF((VLOOKUP(Table4[[#This Row],[SKU]],'[1]All Skus'!$A:$Y,2,FALSE))="Crown",(VLOOKUP(Table4[[#This Row],[SKU]],'[1]All Skus'!$A:$Y,22,FALSE)),""))</f>
        <v>CN</v>
      </c>
      <c r="S17" s="19" t="str">
        <f>(IF((VLOOKUP(Table4[[#This Row],[SKU]],'[1]All Skus'!$A:$Y,2,FALSE))="Crown",(VLOOKUP(Table4[[#This Row],[SKU]],'[1]All Skus'!$A:$Y,23,FALSE)),""))</f>
        <v>Non Compliant</v>
      </c>
      <c r="T17" s="21">
        <f>(IF((VLOOKUP(Table4[[#This Row],[SKU]],'[1]All Skus'!$A:$Y,2,FALSE))="Crown",(VLOOKUP(Table4[[#This Row],[SKU]],'[1]All Skus'!$A:$Y,24,FALSE)),""))</f>
        <v>0</v>
      </c>
      <c r="U17" s="22">
        <v>15</v>
      </c>
      <c r="V17"/>
      <c r="W17"/>
      <c r="X17"/>
      <c r="Y17"/>
      <c r="Z17"/>
    </row>
    <row r="18" spans="1:26" s="15" customFormat="1" ht="14.7" customHeight="1" x14ac:dyDescent="0.3">
      <c r="A18" s="14" t="s">
        <v>36</v>
      </c>
      <c r="B18" s="15" t="str">
        <f>(IF((VLOOKUP(Table4[[#This Row],[SKU]],'[1]All Skus'!$A:$Y,2,FALSE))="Crown",(VLOOKUP(Table4[[#This Row],[SKU]],'[1]All Skus'!$A:$Y,3,FALSE)),""))</f>
        <v>CDi DriveCore Series</v>
      </c>
      <c r="C18" s="15" t="str">
        <f>(IF((VLOOKUP(Table4[[#This Row],[SKU]],'[1]All Skus'!$A:$Y,2,FALSE))="Crown",(VLOOKUP(Table4[[#This Row],[SKU]],'[1]All Skus'!$A:$Y,4,FALSE)),""))</f>
        <v>CDi4x300BL</v>
      </c>
      <c r="D18" s="16" t="str">
        <f>(IF((VLOOKUP(Table4[[#This Row],[SKU]],'[1]All Skus'!$A:$Y,2,FALSE))="Crown",(VLOOKUP(Table4[[#This Row],[SKU]],'[1]All Skus'!$A:$Y,5,FALSE)),""))</f>
        <v>CDI</v>
      </c>
      <c r="E18" s="15">
        <f>(IF((VLOOKUP(Table4[[#This Row],[SKU]],'[1]All Skus'!$A:$Y,2,FALSE))="Crown",(VLOOKUP(Table4[[#This Row],[SKU]],'[1]All Skus'!$A:$Y,6,FALSE)),""))</f>
        <v>0</v>
      </c>
      <c r="F18" s="15">
        <f>(IF((VLOOKUP(Table4[[#This Row],[SKU]],'[1]All Skus'!$A:$Y,2,FALSE))="Crown",(VLOOKUP(Table4[[#This Row],[SKU]],'[1]All Skus'!$A:$Y,7,FALSE)),""))</f>
        <v>0</v>
      </c>
      <c r="G18" s="15" t="str">
        <f>(IF((VLOOKUP(Table4[[#This Row],[SKU]],'[1]All Skus'!$A:$Y,2,FALSE))="Crown",(VLOOKUP(Table4[[#This Row],[SKU]],'[1]All Skus'!$A:$Y,8,FALSE)),""))</f>
        <v>4x300W Power Amplifier with BLU link</v>
      </c>
      <c r="H18" s="17" t="str">
        <f>(IF((VLOOKUP(Table4[[#This Row],[SKU]],'[1]All Skus'!$A:$Y,2,FALSE))="Crown",(VLOOKUP(Table4[[#This Row],[SKU]],'[1]All Skus'!$A:$Y,9,FALSE)),""))</f>
        <v>Analog + BLU link input, 4 channel, 300W per output channel, Amplifier</v>
      </c>
      <c r="I18" s="18">
        <f>(IF((VLOOKUP(Table4[[#This Row],[SKU]],'[1]All Skus'!$A:$Y,2,FALSE))="Crown",(VLOOKUP(Table4[[#This Row],[SKU]],'[1]All Skus'!$A:$Y,10,FALSE)),""))</f>
        <v>3425</v>
      </c>
      <c r="J18" s="18">
        <f>(IF((VLOOKUP(Table4[[#This Row],[SKU]],'[1]All Skus'!$A:$Y,2,FALSE))="Crown",(VLOOKUP(Table4[[#This Row],[SKU]],'[1]All Skus'!$A:$Y,11,FALSE)),""))</f>
        <v>3425</v>
      </c>
      <c r="K18" s="19">
        <f>(IF((VLOOKUP(Table4[[#This Row],[SKU]],'[1]All Skus'!$A:$Y,2,FALSE))="Crown",(VLOOKUP(Table4[[#This Row],[SKU]],'[1]All Skus'!$A:$Y,15,FALSE)),""))</f>
        <v>1</v>
      </c>
      <c r="L18" s="20">
        <f>(IF((VLOOKUP(Table4[[#This Row],[SKU]],'[1]All Skus'!$A:$Y,2,FALSE))="Crown",(VLOOKUP(Table4[[#This Row],[SKU]],'[1]All Skus'!$A:$Y,16,FALSE)),""))</f>
        <v>691991006364</v>
      </c>
      <c r="M18" s="20">
        <f>(IF((VLOOKUP(Table4[[#This Row],[SKU]],'[1]All Skus'!$A:$Y,2,FALSE))="Crown",(VLOOKUP(Table4[[#This Row],[SKU]],'[1]All Skus'!$A:$Y,17,FALSE)),""))</f>
        <v>0</v>
      </c>
      <c r="N18" s="19">
        <f>(IF((VLOOKUP(Table4[[#This Row],[SKU]],'[1]All Skus'!$A:$Y,2,FALSE))="Crown",(VLOOKUP(Table4[[#This Row],[SKU]],'[1]All Skus'!$A:$Y,18,FALSE)),""))</f>
        <v>19</v>
      </c>
      <c r="O18" s="19">
        <f>(IF((VLOOKUP(Table4[[#This Row],[SKU]],'[1]All Skus'!$A:$Y,2,FALSE))="Crown",(VLOOKUP(Table4[[#This Row],[SKU]],'[1]All Skus'!$A:$Y,19,FALSE)),""))</f>
        <v>19</v>
      </c>
      <c r="P18" s="19">
        <f>(IF((VLOOKUP(Table4[[#This Row],[SKU]],'[1]All Skus'!$A:$Y,2,FALSE))="Crown",(VLOOKUP(Table4[[#This Row],[SKU]],'[1]All Skus'!$A:$Y,20,FALSE)),""))</f>
        <v>22</v>
      </c>
      <c r="Q18" s="19">
        <f>(IF((VLOOKUP(Table4[[#This Row],[SKU]],'[1]All Skus'!$A:$Y,2,FALSE))="Crown",(VLOOKUP(Table4[[#This Row],[SKU]],'[1]All Skus'!$A:$Y,21,FALSE)),""))</f>
        <v>8</v>
      </c>
      <c r="R18" s="19" t="str">
        <f>(IF((VLOOKUP(Table4[[#This Row],[SKU]],'[1]All Skus'!$A:$Y,2,FALSE))="Crown",(VLOOKUP(Table4[[#This Row],[SKU]],'[1]All Skus'!$A:$Y,22,FALSE)),""))</f>
        <v>CN</v>
      </c>
      <c r="S18" s="19" t="str">
        <f>(IF((VLOOKUP(Table4[[#This Row],[SKU]],'[1]All Skus'!$A:$Y,2,FALSE))="Crown",(VLOOKUP(Table4[[#This Row],[SKU]],'[1]All Skus'!$A:$Y,23,FALSE)),""))</f>
        <v>Non Compliant</v>
      </c>
      <c r="T18" s="21">
        <f>(IF((VLOOKUP(Table4[[#This Row],[SKU]],'[1]All Skus'!$A:$Y,2,FALSE))="Crown",(VLOOKUP(Table4[[#This Row],[SKU]],'[1]All Skus'!$A:$Y,24,FALSE)),""))</f>
        <v>0</v>
      </c>
      <c r="U18" s="22">
        <v>16</v>
      </c>
      <c r="V18"/>
      <c r="W18"/>
      <c r="X18"/>
      <c r="Y18"/>
      <c r="Z18"/>
    </row>
    <row r="19" spans="1:26" s="15" customFormat="1" ht="15" customHeight="1" x14ac:dyDescent="0.3">
      <c r="A19" s="14" t="s">
        <v>37</v>
      </c>
      <c r="B19" s="15" t="str">
        <f>(IF((VLOOKUP(Table4[[#This Row],[SKU]],'[1]All Skus'!$A:$Y,2,FALSE))="Crown",(VLOOKUP(Table4[[#This Row],[SKU]],'[1]All Skus'!$A:$Y,3,FALSE)),""))</f>
        <v>CDi DriveCore Series</v>
      </c>
      <c r="C19" s="15" t="str">
        <f>(IF((VLOOKUP(Table4[[#This Row],[SKU]],'[1]All Skus'!$A:$Y,2,FALSE))="Crown",(VLOOKUP(Table4[[#This Row],[SKU]],'[1]All Skus'!$A:$Y,4,FALSE)),""))</f>
        <v>CDi4x600</v>
      </c>
      <c r="D19" s="16" t="str">
        <f>(IF((VLOOKUP(Table4[[#This Row],[SKU]],'[1]All Skus'!$A:$Y,2,FALSE))="Crown",(VLOOKUP(Table4[[#This Row],[SKU]],'[1]All Skus'!$A:$Y,5,FALSE)),""))</f>
        <v>CDI</v>
      </c>
      <c r="E19" s="15">
        <f>(IF((VLOOKUP(Table4[[#This Row],[SKU]],'[1]All Skus'!$A:$Y,2,FALSE))="Crown",(VLOOKUP(Table4[[#This Row],[SKU]],'[1]All Skus'!$A:$Y,6,FALSE)),""))</f>
        <v>0</v>
      </c>
      <c r="F19" s="15">
        <f>(IF((VLOOKUP(Table4[[#This Row],[SKU]],'[1]All Skus'!$A:$Y,2,FALSE))="Crown",(VLOOKUP(Table4[[#This Row],[SKU]],'[1]All Skus'!$A:$Y,7,FALSE)),""))</f>
        <v>0</v>
      </c>
      <c r="G19" s="15" t="str">
        <f>(IF((VLOOKUP(Table4[[#This Row],[SKU]],'[1]All Skus'!$A:$Y,2,FALSE))="Crown",(VLOOKUP(Table4[[#This Row],[SKU]],'[1]All Skus'!$A:$Y,8,FALSE)),""))</f>
        <v>4x600 Power Amplifier</v>
      </c>
      <c r="H19" s="17" t="str">
        <f>(IF((VLOOKUP(Table4[[#This Row],[SKU]],'[1]All Skus'!$A:$Y,2,FALSE))="Crown",(VLOOKUP(Table4[[#This Row],[SKU]],'[1]All Skus'!$A:$Y,9,FALSE)),""))</f>
        <v xml:space="preserve">600 watts per channel  4 channel amplifier, 70/100V, 4/8 ohm, digital signal processing, networked, front panel interface.  </v>
      </c>
      <c r="I19" s="18">
        <f>(IF((VLOOKUP(Table4[[#This Row],[SKU]],'[1]All Skus'!$A:$Y,2,FALSE))="Crown",(VLOOKUP(Table4[[#This Row],[SKU]],'[1]All Skus'!$A:$Y,10,FALSE)),""))</f>
        <v>3970</v>
      </c>
      <c r="J19" s="18">
        <f>(IF((VLOOKUP(Table4[[#This Row],[SKU]],'[1]All Skus'!$A:$Y,2,FALSE))="Crown",(VLOOKUP(Table4[[#This Row],[SKU]],'[1]All Skus'!$A:$Y,11,FALSE)),""))</f>
        <v>3970</v>
      </c>
      <c r="K19" s="19">
        <f>(IF((VLOOKUP(Table4[[#This Row],[SKU]],'[1]All Skus'!$A:$Y,2,FALSE))="Crown",(VLOOKUP(Table4[[#This Row],[SKU]],'[1]All Skus'!$A:$Y,15,FALSE)),""))</f>
        <v>1</v>
      </c>
      <c r="L19" s="20">
        <f>(IF((VLOOKUP(Table4[[#This Row],[SKU]],'[1]All Skus'!$A:$Y,2,FALSE))="Crown",(VLOOKUP(Table4[[#This Row],[SKU]],'[1]All Skus'!$A:$Y,16,FALSE)),""))</f>
        <v>691991006982</v>
      </c>
      <c r="M19" s="20">
        <f>(IF((VLOOKUP(Table4[[#This Row],[SKU]],'[1]All Skus'!$A:$Y,2,FALSE))="Crown",(VLOOKUP(Table4[[#This Row],[SKU]],'[1]All Skus'!$A:$Y,17,FALSE)),""))</f>
        <v>0</v>
      </c>
      <c r="N19" s="19">
        <f>(IF((VLOOKUP(Table4[[#This Row],[SKU]],'[1]All Skus'!$A:$Y,2,FALSE))="Crown",(VLOOKUP(Table4[[#This Row],[SKU]],'[1]All Skus'!$A:$Y,18,FALSE)),""))</f>
        <v>22</v>
      </c>
      <c r="O19" s="19">
        <f>(IF((VLOOKUP(Table4[[#This Row],[SKU]],'[1]All Skus'!$A:$Y,2,FALSE))="Crown",(VLOOKUP(Table4[[#This Row],[SKU]],'[1]All Skus'!$A:$Y,19,FALSE)),""))</f>
        <v>22</v>
      </c>
      <c r="P19" s="19">
        <f>(IF((VLOOKUP(Table4[[#This Row],[SKU]],'[1]All Skus'!$A:$Y,2,FALSE))="Crown",(VLOOKUP(Table4[[#This Row],[SKU]],'[1]All Skus'!$A:$Y,20,FALSE)),""))</f>
        <v>18</v>
      </c>
      <c r="Q19" s="19">
        <f>(IF((VLOOKUP(Table4[[#This Row],[SKU]],'[1]All Skus'!$A:$Y,2,FALSE))="Crown",(VLOOKUP(Table4[[#This Row],[SKU]],'[1]All Skus'!$A:$Y,21,FALSE)),""))</f>
        <v>8</v>
      </c>
      <c r="R19" s="19" t="str">
        <f>(IF((VLOOKUP(Table4[[#This Row],[SKU]],'[1]All Skus'!$A:$Y,2,FALSE))="Crown",(VLOOKUP(Table4[[#This Row],[SKU]],'[1]All Skus'!$A:$Y,22,FALSE)),""))</f>
        <v>CN</v>
      </c>
      <c r="S19" s="19" t="str">
        <f>(IF((VLOOKUP(Table4[[#This Row],[SKU]],'[1]All Skus'!$A:$Y,2,FALSE))="Crown",(VLOOKUP(Table4[[#This Row],[SKU]],'[1]All Skus'!$A:$Y,23,FALSE)),""))</f>
        <v>Non Compliant</v>
      </c>
      <c r="T19" s="21">
        <f>(IF((VLOOKUP(Table4[[#This Row],[SKU]],'[1]All Skus'!$A:$Y,2,FALSE))="Crown",(VLOOKUP(Table4[[#This Row],[SKU]],'[1]All Skus'!$A:$Y,24,FALSE)),""))</f>
        <v>0</v>
      </c>
      <c r="U19" s="22">
        <v>17</v>
      </c>
      <c r="V19"/>
      <c r="W19"/>
      <c r="X19"/>
      <c r="Y19"/>
      <c r="Z19"/>
    </row>
    <row r="20" spans="1:26" s="15" customFormat="1" ht="15" customHeight="1" x14ac:dyDescent="0.3">
      <c r="A20" s="14" t="s">
        <v>38</v>
      </c>
      <c r="B20" s="15" t="str">
        <f>(IF((VLOOKUP(Table4[[#This Row],[SKU]],'[1]All Skus'!$A:$Y,2,FALSE))="Crown",(VLOOKUP(Table4[[#This Row],[SKU]],'[1]All Skus'!$A:$Y,3,FALSE)),""))</f>
        <v>CDi DriveCore Series</v>
      </c>
      <c r="C20" s="15" t="str">
        <f>(IF((VLOOKUP(Table4[[#This Row],[SKU]],'[1]All Skus'!$A:$Y,2,FALSE))="Crown",(VLOOKUP(Table4[[#This Row],[SKU]],'[1]All Skus'!$A:$Y,4,FALSE)),""))</f>
        <v>CDi4x600BL</v>
      </c>
      <c r="D20" s="16" t="str">
        <f>(IF((VLOOKUP(Table4[[#This Row],[SKU]],'[1]All Skus'!$A:$Y,2,FALSE))="Crown",(VLOOKUP(Table4[[#This Row],[SKU]],'[1]All Skus'!$A:$Y,5,FALSE)),""))</f>
        <v>CDI</v>
      </c>
      <c r="E20" s="15">
        <f>(IF((VLOOKUP(Table4[[#This Row],[SKU]],'[1]All Skus'!$A:$Y,2,FALSE))="Crown",(VLOOKUP(Table4[[#This Row],[SKU]],'[1]All Skus'!$A:$Y,6,FALSE)),""))</f>
        <v>0</v>
      </c>
      <c r="F20" s="15">
        <f>(IF((VLOOKUP(Table4[[#This Row],[SKU]],'[1]All Skus'!$A:$Y,2,FALSE))="Crown",(VLOOKUP(Table4[[#This Row],[SKU]],'[1]All Skus'!$A:$Y,7,FALSE)),""))</f>
        <v>0</v>
      </c>
      <c r="G20" s="15" t="str">
        <f>(IF((VLOOKUP(Table4[[#This Row],[SKU]],'[1]All Skus'!$A:$Y,2,FALSE))="Crown",(VLOOKUP(Table4[[#This Row],[SKU]],'[1]All Skus'!$A:$Y,8,FALSE)),""))</f>
        <v>4x600 Power Amplifier with BLU link</v>
      </c>
      <c r="H20" s="17" t="str">
        <f>(IF((VLOOKUP(Table4[[#This Row],[SKU]],'[1]All Skus'!$A:$Y,2,FALSE))="Crown",(VLOOKUP(Table4[[#This Row],[SKU]],'[1]All Skus'!$A:$Y,9,FALSE)),""))</f>
        <v xml:space="preserve">600 watts per channel  4 channel amplifier, 70/100V, 4/8 ohm, digital signal processing, networked, front panel interface, with BLU link . </v>
      </c>
      <c r="I20" s="18">
        <f>(IF((VLOOKUP(Table4[[#This Row],[SKU]],'[1]All Skus'!$A:$Y,2,FALSE))="Crown",(VLOOKUP(Table4[[#This Row],[SKU]],'[1]All Skus'!$A:$Y,10,FALSE)),""))</f>
        <v>4395</v>
      </c>
      <c r="J20" s="18">
        <f>(IF((VLOOKUP(Table4[[#This Row],[SKU]],'[1]All Skus'!$A:$Y,2,FALSE))="Crown",(VLOOKUP(Table4[[#This Row],[SKU]],'[1]All Skus'!$A:$Y,11,FALSE)),""))</f>
        <v>4395</v>
      </c>
      <c r="K20" s="19">
        <f>(IF((VLOOKUP(Table4[[#This Row],[SKU]],'[1]All Skus'!$A:$Y,2,FALSE))="Crown",(VLOOKUP(Table4[[#This Row],[SKU]],'[1]All Skus'!$A:$Y,15,FALSE)),""))</f>
        <v>1</v>
      </c>
      <c r="L20" s="20">
        <f>(IF((VLOOKUP(Table4[[#This Row],[SKU]],'[1]All Skus'!$A:$Y,2,FALSE))="Crown",(VLOOKUP(Table4[[#This Row],[SKU]],'[1]All Skus'!$A:$Y,16,FALSE)),""))</f>
        <v>691991006975</v>
      </c>
      <c r="M20" s="20">
        <f>(IF((VLOOKUP(Table4[[#This Row],[SKU]],'[1]All Skus'!$A:$Y,2,FALSE))="Crown",(VLOOKUP(Table4[[#This Row],[SKU]],'[1]All Skus'!$A:$Y,17,FALSE)),""))</f>
        <v>0</v>
      </c>
      <c r="N20" s="19">
        <f>(IF((VLOOKUP(Table4[[#This Row],[SKU]],'[1]All Skus'!$A:$Y,2,FALSE))="Crown",(VLOOKUP(Table4[[#This Row],[SKU]],'[1]All Skus'!$A:$Y,18,FALSE)),""))</f>
        <v>22</v>
      </c>
      <c r="O20" s="19">
        <f>(IF((VLOOKUP(Table4[[#This Row],[SKU]],'[1]All Skus'!$A:$Y,2,FALSE))="Crown",(VLOOKUP(Table4[[#This Row],[SKU]],'[1]All Skus'!$A:$Y,19,FALSE)),""))</f>
        <v>22</v>
      </c>
      <c r="P20" s="19">
        <f>(IF((VLOOKUP(Table4[[#This Row],[SKU]],'[1]All Skus'!$A:$Y,2,FALSE))="Crown",(VLOOKUP(Table4[[#This Row],[SKU]],'[1]All Skus'!$A:$Y,20,FALSE)),""))</f>
        <v>18</v>
      </c>
      <c r="Q20" s="19">
        <f>(IF((VLOOKUP(Table4[[#This Row],[SKU]],'[1]All Skus'!$A:$Y,2,FALSE))="Crown",(VLOOKUP(Table4[[#This Row],[SKU]],'[1]All Skus'!$A:$Y,21,FALSE)),""))</f>
        <v>8</v>
      </c>
      <c r="R20" s="19" t="str">
        <f>(IF((VLOOKUP(Table4[[#This Row],[SKU]],'[1]All Skus'!$A:$Y,2,FALSE))="Crown",(VLOOKUP(Table4[[#This Row],[SKU]],'[1]All Skus'!$A:$Y,22,FALSE)),""))</f>
        <v>CN</v>
      </c>
      <c r="S20" s="19" t="str">
        <f>(IF((VLOOKUP(Table4[[#This Row],[SKU]],'[1]All Skus'!$A:$Y,2,FALSE))="Crown",(VLOOKUP(Table4[[#This Row],[SKU]],'[1]All Skus'!$A:$Y,23,FALSE)),""))</f>
        <v>Compliant</v>
      </c>
      <c r="T20" s="21">
        <f>(IF((VLOOKUP(Table4[[#This Row],[SKU]],'[1]All Skus'!$A:$Y,2,FALSE))="Crown",(VLOOKUP(Table4[[#This Row],[SKU]],'[1]All Skus'!$A:$Y,24,FALSE)),""))</f>
        <v>0</v>
      </c>
      <c r="U20" s="22">
        <v>18</v>
      </c>
      <c r="V20"/>
      <c r="W20"/>
      <c r="X20"/>
      <c r="Y20"/>
      <c r="Z20"/>
    </row>
    <row r="21" spans="1:26" s="15" customFormat="1" ht="15" customHeight="1" x14ac:dyDescent="0.3">
      <c r="A21" s="14" t="s">
        <v>39</v>
      </c>
      <c r="B21" s="15" t="str">
        <f>(IF((VLOOKUP(Table4[[#This Row],[SKU]],'[1]All Skus'!$A:$Y,2,FALSE))="Crown",(VLOOKUP(Table4[[#This Row],[SKU]],'[1]All Skus'!$A:$Y,3,FALSE)),""))</f>
        <v>CDi Series</v>
      </c>
      <c r="C21" s="15" t="str">
        <f>(IF((VLOOKUP(Table4[[#This Row],[SKU]],'[1]All Skus'!$A:$Y,2,FALSE))="Crown",(VLOOKUP(Table4[[#This Row],[SKU]],'[1]All Skus'!$A:$Y,4,FALSE)),""))</f>
        <v>CDi1000</v>
      </c>
      <c r="D21" s="16" t="s">
        <v>40</v>
      </c>
      <c r="E21" s="15">
        <f>(IF((VLOOKUP(Table4[[#This Row],[SKU]],'[1]All Skus'!$A:$Y,2,FALSE))="Crown",(VLOOKUP(Table4[[#This Row],[SKU]],'[1]All Skus'!$A:$Y,6,FALSE)),""))</f>
        <v>0</v>
      </c>
      <c r="F21" s="15">
        <f>(IF((VLOOKUP(Table4[[#This Row],[SKU]],'[1]All Skus'!$A:$Y,2,FALSE))="Crown",(VLOOKUP(Table4[[#This Row],[SKU]],'[1]All Skus'!$A:$Y,7,FALSE)),""))</f>
        <v>0</v>
      </c>
      <c r="G21" s="15" t="str">
        <f>(IF((VLOOKUP(Table4[[#This Row],[SKU]],'[1]All Skus'!$A:$Y,2,FALSE))="Crown",(VLOOKUP(Table4[[#This Row],[SKU]],'[1]All Skus'!$A:$Y,8,FALSE)),""))</f>
        <v>2X500W Power Amplifier</v>
      </c>
      <c r="H21" s="17" t="str">
        <f>(IF((VLOOKUP(Table4[[#This Row],[SKU]],'[1]All Skus'!$A:$Y,2,FALSE))="Crown",(VLOOKUP(Table4[[#This Row],[SKU]],'[1]All Skus'!$A:$Y,9,FALSE)),""))</f>
        <v>Two-channel, 500W @ 4Ω, 70V/100V/140V Power Amplifier</v>
      </c>
      <c r="I21" s="18">
        <f>(IF((VLOOKUP(Table4[[#This Row],[SKU]],'[1]All Skus'!$A:$Y,2,FALSE))="Crown",(VLOOKUP(Table4[[#This Row],[SKU]],'[1]All Skus'!$A:$Y,10,FALSE)),""))</f>
        <v>1750</v>
      </c>
      <c r="J21" s="18">
        <f>(IF((VLOOKUP(Table4[[#This Row],[SKU]],'[1]All Skus'!$A:$Y,2,FALSE))="Crown",(VLOOKUP(Table4[[#This Row],[SKU]],'[1]All Skus'!$A:$Y,11,FALSE)),""))</f>
        <v>1750</v>
      </c>
      <c r="K21" s="19">
        <f>(IF((VLOOKUP(Table4[[#This Row],[SKU]],'[1]All Skus'!$A:$Y,2,FALSE))="Crown",(VLOOKUP(Table4[[#This Row],[SKU]],'[1]All Skus'!$A:$Y,15,FALSE)),""))</f>
        <v>1</v>
      </c>
      <c r="L21" s="20">
        <f>(IF((VLOOKUP(Table4[[#This Row],[SKU]],'[1]All Skus'!$A:$Y,2,FALSE))="Crown",(VLOOKUP(Table4[[#This Row],[SKU]],'[1]All Skus'!$A:$Y,16,FALSE)),""))</f>
        <v>691991013720</v>
      </c>
      <c r="M21" s="20">
        <f>(IF((VLOOKUP(Table4[[#This Row],[SKU]],'[1]All Skus'!$A:$Y,2,FALSE))="Crown",(VLOOKUP(Table4[[#This Row],[SKU]],'[1]All Skus'!$A:$Y,17,FALSE)),""))</f>
        <v>0</v>
      </c>
      <c r="N21" s="19">
        <f>(IF((VLOOKUP(Table4[[#This Row],[SKU]],'[1]All Skus'!$A:$Y,2,FALSE))="Crown",(VLOOKUP(Table4[[#This Row],[SKU]],'[1]All Skus'!$A:$Y,18,FALSE)),""))</f>
        <v>22.93</v>
      </c>
      <c r="O21" s="19">
        <f>(IF((VLOOKUP(Table4[[#This Row],[SKU]],'[1]All Skus'!$A:$Y,2,FALSE))="Crown",(VLOOKUP(Table4[[#This Row],[SKU]],'[1]All Skus'!$A:$Y,19,FALSE)),""))</f>
        <v>22.44</v>
      </c>
      <c r="P21" s="19">
        <f>(IF((VLOOKUP(Table4[[#This Row],[SKU]],'[1]All Skus'!$A:$Y,2,FALSE))="Crown",(VLOOKUP(Table4[[#This Row],[SKU]],'[1]All Skus'!$A:$Y,20,FALSE)),""))</f>
        <v>19.690000000000001</v>
      </c>
      <c r="Q21" s="19">
        <f>(IF((VLOOKUP(Table4[[#This Row],[SKU]],'[1]All Skus'!$A:$Y,2,FALSE))="Crown",(VLOOKUP(Table4[[#This Row],[SKU]],'[1]All Skus'!$A:$Y,21,FALSE)),""))</f>
        <v>7.09</v>
      </c>
      <c r="R21" s="19" t="str">
        <f>(IF((VLOOKUP(Table4[[#This Row],[SKU]],'[1]All Skus'!$A:$Y,2,FALSE))="Crown",(VLOOKUP(Table4[[#This Row],[SKU]],'[1]All Skus'!$A:$Y,22,FALSE)),""))</f>
        <v>CN</v>
      </c>
      <c r="S21" s="19" t="str">
        <f>(IF((VLOOKUP(Table4[[#This Row],[SKU]],'[1]All Skus'!$A:$Y,2,FALSE))="Crown",(VLOOKUP(Table4[[#This Row],[SKU]],'[1]All Skus'!$A:$Y,23,FALSE)),""))</f>
        <v>Non Compliant</v>
      </c>
      <c r="T21" s="21">
        <f>(IF((VLOOKUP(Table4[[#This Row],[SKU]],'[1]All Skus'!$A:$Y,2,FALSE))="Crown",(VLOOKUP(Table4[[#This Row],[SKU]],'[1]All Skus'!$A:$Y,24,FALSE)),""))</f>
        <v>0</v>
      </c>
      <c r="U21" s="22">
        <v>19</v>
      </c>
      <c r="V21"/>
      <c r="W21"/>
      <c r="X21"/>
      <c r="Y21"/>
      <c r="Z21"/>
    </row>
    <row r="22" spans="1:26" s="15" customFormat="1" ht="14.7" customHeight="1" x14ac:dyDescent="0.3">
      <c r="A22" s="14" t="s">
        <v>41</v>
      </c>
      <c r="B22" s="15" t="str">
        <f>(IF((VLOOKUP(Table4[[#This Row],[SKU]],'[1]All Skus'!$A:$Y,2,FALSE))="Crown",(VLOOKUP(Table4[[#This Row],[SKU]],'[1]All Skus'!$A:$Y,3,FALSE)),""))</f>
        <v>CDi Series</v>
      </c>
      <c r="C22" s="15" t="str">
        <f>(IF((VLOOKUP(Table4[[#This Row],[SKU]],'[1]All Skus'!$A:$Y,2,FALSE))="Crown",(VLOOKUP(Table4[[#This Row],[SKU]],'[1]All Skus'!$A:$Y,4,FALSE)),""))</f>
        <v>CDi2000</v>
      </c>
      <c r="D22" s="16" t="str">
        <f>(IF((VLOOKUP(Table4[[#This Row],[SKU]],'[1]All Skus'!$A:$Y,2,FALSE))="Crown",(VLOOKUP(Table4[[#This Row],[SKU]],'[1]All Skus'!$A:$Y,5,FALSE)),""))</f>
        <v>CDI</v>
      </c>
      <c r="E22" s="15">
        <f>(IF((VLOOKUP(Table4[[#This Row],[SKU]],'[1]All Skus'!$A:$Y,2,FALSE))="Crown",(VLOOKUP(Table4[[#This Row],[SKU]],'[1]All Skus'!$A:$Y,6,FALSE)),""))</f>
        <v>0</v>
      </c>
      <c r="F22" s="15">
        <f>(IF((VLOOKUP(Table4[[#This Row],[SKU]],'[1]All Skus'!$A:$Y,2,FALSE))="Crown",(VLOOKUP(Table4[[#This Row],[SKU]],'[1]All Skus'!$A:$Y,7,FALSE)),""))</f>
        <v>0</v>
      </c>
      <c r="G22" s="15" t="str">
        <f>(IF((VLOOKUP(Table4[[#This Row],[SKU]],'[1]All Skus'!$A:$Y,2,FALSE))="Crown",(VLOOKUP(Table4[[#This Row],[SKU]],'[1]All Skus'!$A:$Y,8,FALSE)),""))</f>
        <v>2X800W Power Amplifier</v>
      </c>
      <c r="H22" s="17" t="str">
        <f>(IF((VLOOKUP(Table4[[#This Row],[SKU]],'[1]All Skus'!$A:$Y,2,FALSE))="Crown",(VLOOKUP(Table4[[#This Row],[SKU]],'[1]All Skus'!$A:$Y,9,FALSE)),""))</f>
        <v>Two-channel, 800W @ 4Ω, 70V/100V/140V Power Amplifier</v>
      </c>
      <c r="I22" s="18">
        <f>(IF((VLOOKUP(Table4[[#This Row],[SKU]],'[1]All Skus'!$A:$Y,2,FALSE))="Crown",(VLOOKUP(Table4[[#This Row],[SKU]],'[1]All Skus'!$A:$Y,10,FALSE)),""))</f>
        <v>2400</v>
      </c>
      <c r="J22" s="18">
        <f>(IF((VLOOKUP(Table4[[#This Row],[SKU]],'[1]All Skus'!$A:$Y,2,FALSE))="Crown",(VLOOKUP(Table4[[#This Row],[SKU]],'[1]All Skus'!$A:$Y,11,FALSE)),""))</f>
        <v>2400</v>
      </c>
      <c r="K22" s="19">
        <f>(IF((VLOOKUP(Table4[[#This Row],[SKU]],'[1]All Skus'!$A:$Y,2,FALSE))="Crown",(VLOOKUP(Table4[[#This Row],[SKU]],'[1]All Skus'!$A:$Y,15,FALSE)),""))</f>
        <v>1</v>
      </c>
      <c r="L22" s="20">
        <f>(IF((VLOOKUP(Table4[[#This Row],[SKU]],'[1]All Skus'!$A:$Y,2,FALSE))="Crown",(VLOOKUP(Table4[[#This Row],[SKU]],'[1]All Skus'!$A:$Y,16,FALSE)),""))</f>
        <v>691991013737</v>
      </c>
      <c r="M22" s="20">
        <f>(IF((VLOOKUP(Table4[[#This Row],[SKU]],'[1]All Skus'!$A:$Y,2,FALSE))="Crown",(VLOOKUP(Table4[[#This Row],[SKU]],'[1]All Skus'!$A:$Y,17,FALSE)),""))</f>
        <v>0</v>
      </c>
      <c r="N22" s="19">
        <f>(IF((VLOOKUP(Table4[[#This Row],[SKU]],'[1]All Skus'!$A:$Y,2,FALSE))="Crown",(VLOOKUP(Table4[[#This Row],[SKU]],'[1]All Skus'!$A:$Y,18,FALSE)),""))</f>
        <v>24.03</v>
      </c>
      <c r="O22" s="19">
        <f>(IF((VLOOKUP(Table4[[#This Row],[SKU]],'[1]All Skus'!$A:$Y,2,FALSE))="Crown",(VLOOKUP(Table4[[#This Row],[SKU]],'[1]All Skus'!$A:$Y,19,FALSE)),""))</f>
        <v>22.44</v>
      </c>
      <c r="P22" s="19">
        <f>(IF((VLOOKUP(Table4[[#This Row],[SKU]],'[1]All Skus'!$A:$Y,2,FALSE))="Crown",(VLOOKUP(Table4[[#This Row],[SKU]],'[1]All Skus'!$A:$Y,20,FALSE)),""))</f>
        <v>19.690000000000001</v>
      </c>
      <c r="Q22" s="19">
        <f>(IF((VLOOKUP(Table4[[#This Row],[SKU]],'[1]All Skus'!$A:$Y,2,FALSE))="Crown",(VLOOKUP(Table4[[#This Row],[SKU]],'[1]All Skus'!$A:$Y,21,FALSE)),""))</f>
        <v>7.09</v>
      </c>
      <c r="R22" s="19" t="str">
        <f>(IF((VLOOKUP(Table4[[#This Row],[SKU]],'[1]All Skus'!$A:$Y,2,FALSE))="Crown",(VLOOKUP(Table4[[#This Row],[SKU]],'[1]All Skus'!$A:$Y,22,FALSE)),""))</f>
        <v>CN</v>
      </c>
      <c r="S22" s="19" t="str">
        <f>(IF((VLOOKUP(Table4[[#This Row],[SKU]],'[1]All Skus'!$A:$Y,2,FALSE))="Crown",(VLOOKUP(Table4[[#This Row],[SKU]],'[1]All Skus'!$A:$Y,23,FALSE)),""))</f>
        <v>Non Compliant</v>
      </c>
      <c r="T22" s="21">
        <f>(IF((VLOOKUP(Table4[[#This Row],[SKU]],'[1]All Skus'!$A:$Y,2,FALSE))="Crown",(VLOOKUP(Table4[[#This Row],[SKU]],'[1]All Skus'!$A:$Y,24,FALSE)),""))</f>
        <v>0</v>
      </c>
      <c r="U22" s="22">
        <v>20</v>
      </c>
      <c r="V22"/>
      <c r="W22"/>
      <c r="X22"/>
      <c r="Y22"/>
      <c r="Z22"/>
    </row>
    <row r="23" spans="1:26" s="15" customFormat="1" ht="15" customHeight="1" x14ac:dyDescent="0.3">
      <c r="A23" s="14" t="s">
        <v>42</v>
      </c>
      <c r="B23" s="15" t="str">
        <f>(IF((VLOOKUP(Table4[[#This Row],[SKU]],'[1]All Skus'!$A:$Y,2,FALSE))="Crown",(VLOOKUP(Table4[[#This Row],[SKU]],'[1]All Skus'!$A:$Y,3,FALSE)),""))</f>
        <v>CDi Series</v>
      </c>
      <c r="C23" s="15" t="str">
        <f>(IF((VLOOKUP(Table4[[#This Row],[SKU]],'[1]All Skus'!$A:$Y,2,FALSE))="Crown",(VLOOKUP(Table4[[#This Row],[SKU]],'[1]All Skus'!$A:$Y,4,FALSE)),""))</f>
        <v>CDi4000</v>
      </c>
      <c r="D23" s="16" t="str">
        <f>(IF((VLOOKUP(Table4[[#This Row],[SKU]],'[1]All Skus'!$A:$Y,2,FALSE))="Crown",(VLOOKUP(Table4[[#This Row],[SKU]],'[1]All Skus'!$A:$Y,5,FALSE)),""))</f>
        <v>CDI</v>
      </c>
      <c r="E23" s="15">
        <f>(IF((VLOOKUP(Table4[[#This Row],[SKU]],'[1]All Skus'!$A:$Y,2,FALSE))="Crown",(VLOOKUP(Table4[[#This Row],[SKU]],'[1]All Skus'!$A:$Y,6,FALSE)),""))</f>
        <v>0</v>
      </c>
      <c r="F23" s="15">
        <f>(IF((VLOOKUP(Table4[[#This Row],[SKU]],'[1]All Skus'!$A:$Y,2,FALSE))="Crown",(VLOOKUP(Table4[[#This Row],[SKU]],'[1]All Skus'!$A:$Y,7,FALSE)),""))</f>
        <v>0</v>
      </c>
      <c r="G23" s="15" t="str">
        <f>(IF((VLOOKUP(Table4[[#This Row],[SKU]],'[1]All Skus'!$A:$Y,2,FALSE))="Crown",(VLOOKUP(Table4[[#This Row],[SKU]],'[1]All Skus'!$A:$Y,8,FALSE)),""))</f>
        <v>2X1200W Power Amplifier</v>
      </c>
      <c r="H23" s="17" t="str">
        <f>(IF((VLOOKUP(Table4[[#This Row],[SKU]],'[1]All Skus'!$A:$Y,2,FALSE))="Crown",(VLOOKUP(Table4[[#This Row],[SKU]],'[1]All Skus'!$A:$Y,9,FALSE)),""))</f>
        <v>Two-channel, 1200W @ 4Ω, 70V/100V/140V Power Amplifier</v>
      </c>
      <c r="I23" s="18">
        <f>(IF((VLOOKUP(Table4[[#This Row],[SKU]],'[1]All Skus'!$A:$Y,2,FALSE))="Crown",(VLOOKUP(Table4[[#This Row],[SKU]],'[1]All Skus'!$A:$Y,10,FALSE)),""))</f>
        <v>3350</v>
      </c>
      <c r="J23" s="18">
        <f>(IF((VLOOKUP(Table4[[#This Row],[SKU]],'[1]All Skus'!$A:$Y,2,FALSE))="Crown",(VLOOKUP(Table4[[#This Row],[SKU]],'[1]All Skus'!$A:$Y,11,FALSE)),""))</f>
        <v>3350</v>
      </c>
      <c r="K23" s="19">
        <f>(IF((VLOOKUP(Table4[[#This Row],[SKU]],'[1]All Skus'!$A:$Y,2,FALSE))="Crown",(VLOOKUP(Table4[[#This Row],[SKU]],'[1]All Skus'!$A:$Y,15,FALSE)),""))</f>
        <v>1</v>
      </c>
      <c r="L23" s="20">
        <f>(IF((VLOOKUP(Table4[[#This Row],[SKU]],'[1]All Skus'!$A:$Y,2,FALSE))="Crown",(VLOOKUP(Table4[[#This Row],[SKU]],'[1]All Skus'!$A:$Y,16,FALSE)),""))</f>
        <v>691991013744</v>
      </c>
      <c r="M23" s="20">
        <f>(IF((VLOOKUP(Table4[[#This Row],[SKU]],'[1]All Skus'!$A:$Y,2,FALSE))="Crown",(VLOOKUP(Table4[[#This Row],[SKU]],'[1]All Skus'!$A:$Y,17,FALSE)),""))</f>
        <v>0</v>
      </c>
      <c r="N23" s="19">
        <f>(IF((VLOOKUP(Table4[[#This Row],[SKU]],'[1]All Skus'!$A:$Y,2,FALSE))="Crown",(VLOOKUP(Table4[[#This Row],[SKU]],'[1]All Skus'!$A:$Y,18,FALSE)),""))</f>
        <v>24.03</v>
      </c>
      <c r="O23" s="19">
        <f>(IF((VLOOKUP(Table4[[#This Row],[SKU]],'[1]All Skus'!$A:$Y,2,FALSE))="Crown",(VLOOKUP(Table4[[#This Row],[SKU]],'[1]All Skus'!$A:$Y,19,FALSE)),""))</f>
        <v>22.44</v>
      </c>
      <c r="P23" s="19">
        <f>(IF((VLOOKUP(Table4[[#This Row],[SKU]],'[1]All Skus'!$A:$Y,2,FALSE))="Crown",(VLOOKUP(Table4[[#This Row],[SKU]],'[1]All Skus'!$A:$Y,20,FALSE)),""))</f>
        <v>19.690000000000001</v>
      </c>
      <c r="Q23" s="19">
        <f>(IF((VLOOKUP(Table4[[#This Row],[SKU]],'[1]All Skus'!$A:$Y,2,FALSE))="Crown",(VLOOKUP(Table4[[#This Row],[SKU]],'[1]All Skus'!$A:$Y,21,FALSE)),""))</f>
        <v>7.09</v>
      </c>
      <c r="R23" s="19" t="str">
        <f>(IF((VLOOKUP(Table4[[#This Row],[SKU]],'[1]All Skus'!$A:$Y,2,FALSE))="Crown",(VLOOKUP(Table4[[#This Row],[SKU]],'[1]All Skus'!$A:$Y,22,FALSE)),""))</f>
        <v>CN</v>
      </c>
      <c r="S23" s="19" t="str">
        <f>(IF((VLOOKUP(Table4[[#This Row],[SKU]],'[1]All Skus'!$A:$Y,2,FALSE))="Crown",(VLOOKUP(Table4[[#This Row],[SKU]],'[1]All Skus'!$A:$Y,23,FALSE)),""))</f>
        <v>Non Compliant</v>
      </c>
      <c r="T23" s="21">
        <f>(IF((VLOOKUP(Table4[[#This Row],[SKU]],'[1]All Skus'!$A:$Y,2,FALSE))="Crown",(VLOOKUP(Table4[[#This Row],[SKU]],'[1]All Skus'!$A:$Y,24,FALSE)),""))</f>
        <v>0</v>
      </c>
      <c r="U23" s="22">
        <v>21</v>
      </c>
      <c r="V23"/>
      <c r="W23"/>
      <c r="X23"/>
      <c r="Y23"/>
      <c r="Z23"/>
    </row>
    <row r="24" spans="1:26" s="15" customFormat="1" ht="15" customHeight="1" x14ac:dyDescent="0.3">
      <c r="A24" s="14" t="s">
        <v>43</v>
      </c>
      <c r="B24" s="15" t="str">
        <f>(IF((VLOOKUP(Table4[[#This Row],[SKU]],'[1]All Skus'!$A:$Y,2,FALSE))="Crown",(VLOOKUP(Table4[[#This Row],[SKU]],'[1]All Skus'!$A:$Y,3,FALSE)),""))</f>
        <v>CDi Series</v>
      </c>
      <c r="C24" s="15" t="str">
        <f>(IF((VLOOKUP(Table4[[#This Row],[SKU]],'[1]All Skus'!$A:$Y,2,FALSE))="Crown",(VLOOKUP(Table4[[#This Row],[SKU]],'[1]All Skus'!$A:$Y,4,FALSE)),""))</f>
        <v>CDi6000</v>
      </c>
      <c r="D24" s="16" t="str">
        <f>(IF((VLOOKUP(Table4[[#This Row],[SKU]],'[1]All Skus'!$A:$Y,2,FALSE))="Crown",(VLOOKUP(Table4[[#This Row],[SKU]],'[1]All Skus'!$A:$Y,5,FALSE)),""))</f>
        <v>CDI</v>
      </c>
      <c r="E24" s="15">
        <f>(IF((VLOOKUP(Table4[[#This Row],[SKU]],'[1]All Skus'!$A:$Y,2,FALSE))="Crown",(VLOOKUP(Table4[[#This Row],[SKU]],'[1]All Skus'!$A:$Y,6,FALSE)),""))</f>
        <v>0</v>
      </c>
      <c r="F24" s="15">
        <f>(IF((VLOOKUP(Table4[[#This Row],[SKU]],'[1]All Skus'!$A:$Y,2,FALSE))="Crown",(VLOOKUP(Table4[[#This Row],[SKU]],'[1]All Skus'!$A:$Y,7,FALSE)),""))</f>
        <v>0</v>
      </c>
      <c r="G24" s="15" t="str">
        <f>(IF((VLOOKUP(Table4[[#This Row],[SKU]],'[1]All Skus'!$A:$Y,2,FALSE))="Crown",(VLOOKUP(Table4[[#This Row],[SKU]],'[1]All Skus'!$A:$Y,8,FALSE)),""))</f>
        <v>2X2100W Power Amplifier</v>
      </c>
      <c r="H24" s="17" t="str">
        <f>(IF((VLOOKUP(Table4[[#This Row],[SKU]],'[1]All Skus'!$A:$Y,2,FALSE))="Crown",(VLOOKUP(Table4[[#This Row],[SKU]],'[1]All Skus'!$A:$Y,9,FALSE)),""))</f>
        <v>Two-channel, 2100W @ 4Ω, 70V/100V/140V Power Amplifier</v>
      </c>
      <c r="I24" s="18">
        <f>(IF((VLOOKUP(Table4[[#This Row],[SKU]],'[1]All Skus'!$A:$Y,2,FALSE))="Crown",(VLOOKUP(Table4[[#This Row],[SKU]],'[1]All Skus'!$A:$Y,10,FALSE)),""))</f>
        <v>5335</v>
      </c>
      <c r="J24" s="18">
        <f>(IF((VLOOKUP(Table4[[#This Row],[SKU]],'[1]All Skus'!$A:$Y,2,FALSE))="Crown",(VLOOKUP(Table4[[#This Row],[SKU]],'[1]All Skus'!$A:$Y,11,FALSE)),""))</f>
        <v>5335</v>
      </c>
      <c r="K24" s="19">
        <f>(IF((VLOOKUP(Table4[[#This Row],[SKU]],'[1]All Skus'!$A:$Y,2,FALSE))="Crown",(VLOOKUP(Table4[[#This Row],[SKU]],'[1]All Skus'!$A:$Y,15,FALSE)),""))</f>
        <v>1</v>
      </c>
      <c r="L24" s="20">
        <f>(IF((VLOOKUP(Table4[[#This Row],[SKU]],'[1]All Skus'!$A:$Y,2,FALSE))="Crown",(VLOOKUP(Table4[[#This Row],[SKU]],'[1]All Skus'!$A:$Y,16,FALSE)),""))</f>
        <v>691991013751</v>
      </c>
      <c r="M24" s="20">
        <f>(IF((VLOOKUP(Table4[[#This Row],[SKU]],'[1]All Skus'!$A:$Y,2,FALSE))="Crown",(VLOOKUP(Table4[[#This Row],[SKU]],'[1]All Skus'!$A:$Y,17,FALSE)),""))</f>
        <v>0</v>
      </c>
      <c r="N24" s="19">
        <f>(IF((VLOOKUP(Table4[[#This Row],[SKU]],'[1]All Skus'!$A:$Y,2,FALSE))="Crown",(VLOOKUP(Table4[[#This Row],[SKU]],'[1]All Skus'!$A:$Y,18,FALSE)),""))</f>
        <v>28</v>
      </c>
      <c r="O24" s="19">
        <f>(IF((VLOOKUP(Table4[[#This Row],[SKU]],'[1]All Skus'!$A:$Y,2,FALSE))="Crown",(VLOOKUP(Table4[[#This Row],[SKU]],'[1]All Skus'!$A:$Y,19,FALSE)),""))</f>
        <v>22</v>
      </c>
      <c r="P24" s="19">
        <f>(IF((VLOOKUP(Table4[[#This Row],[SKU]],'[1]All Skus'!$A:$Y,2,FALSE))="Crown",(VLOOKUP(Table4[[#This Row],[SKU]],'[1]All Skus'!$A:$Y,20,FALSE)),""))</f>
        <v>22.5</v>
      </c>
      <c r="Q24" s="19">
        <f>(IF((VLOOKUP(Table4[[#This Row],[SKU]],'[1]All Skus'!$A:$Y,2,FALSE))="Crown",(VLOOKUP(Table4[[#This Row],[SKU]],'[1]All Skus'!$A:$Y,21,FALSE)),""))</f>
        <v>7</v>
      </c>
      <c r="R24" s="19" t="str">
        <f>(IF((VLOOKUP(Table4[[#This Row],[SKU]],'[1]All Skus'!$A:$Y,2,FALSE))="Crown",(VLOOKUP(Table4[[#This Row],[SKU]],'[1]All Skus'!$A:$Y,22,FALSE)),""))</f>
        <v>CN</v>
      </c>
      <c r="S24" s="19" t="str">
        <f>(IF((VLOOKUP(Table4[[#This Row],[SKU]],'[1]All Skus'!$A:$Y,2,FALSE))="Crown",(VLOOKUP(Table4[[#This Row],[SKU]],'[1]All Skus'!$A:$Y,23,FALSE)),""))</f>
        <v>Non Compliant</v>
      </c>
      <c r="T24" s="21">
        <f>(IF((VLOOKUP(Table4[[#This Row],[SKU]],'[1]All Skus'!$A:$Y,2,FALSE))="Crown",(VLOOKUP(Table4[[#This Row],[SKU]],'[1]All Skus'!$A:$Y,24,FALSE)),""))</f>
        <v>0</v>
      </c>
      <c r="U24" s="22">
        <v>22</v>
      </c>
      <c r="V24"/>
      <c r="W24"/>
      <c r="X24"/>
      <c r="Y24"/>
      <c r="Z24"/>
    </row>
    <row r="25" spans="1:26" s="15" customFormat="1" ht="15" customHeight="1" x14ac:dyDescent="0.3">
      <c r="A25" s="14" t="s">
        <v>44</v>
      </c>
      <c r="B25" s="15" t="str">
        <f>(IF((VLOOKUP(Table4[[#This Row],[SKU]],'[1]All Skus'!$A:$Y,2,FALSE))="Crown",(VLOOKUP(Table4[[#This Row],[SKU]],'[1]All Skus'!$A:$Y,3,FALSE)),""))</f>
        <v>CT Series</v>
      </c>
      <c r="C25" s="15" t="str">
        <f>(IF((VLOOKUP(Table4[[#This Row],[SKU]],'[1]All Skus'!$A:$Y,2,FALSE))="Crown",(VLOOKUP(Table4[[#This Row],[SKU]],'[1]All Skus'!$A:$Y,4,FALSE)),""))</f>
        <v>CT4150</v>
      </c>
      <c r="D25" s="16" t="str">
        <f>(IF((VLOOKUP(Table4[[#This Row],[SKU]],'[1]All Skus'!$A:$Y,2,FALSE))="Crown",(VLOOKUP(Table4[[#This Row],[SKU]],'[1]All Skus'!$A:$Y,5,FALSE)),""))</f>
        <v>CT</v>
      </c>
      <c r="E25" s="15">
        <f>(IF((VLOOKUP(Table4[[#This Row],[SKU]],'[1]All Skus'!$A:$Y,2,FALSE))="Crown",(VLOOKUP(Table4[[#This Row],[SKU]],'[1]All Skus'!$A:$Y,6,FALSE)),""))</f>
        <v>0</v>
      </c>
      <c r="F25" s="15">
        <f>(IF((VLOOKUP(Table4[[#This Row],[SKU]],'[1]All Skus'!$A:$Y,2,FALSE))="Crown",(VLOOKUP(Table4[[#This Row],[SKU]],'[1]All Skus'!$A:$Y,7,FALSE)),""))</f>
        <v>0</v>
      </c>
      <c r="G25" s="15" t="str">
        <f>(IF((VLOOKUP(Table4[[#This Row],[SKU]],'[1]All Skus'!$A:$Y,2,FALSE))="Crown",(VLOOKUP(Table4[[#This Row],[SKU]],'[1]All Skus'!$A:$Y,8,FALSE)),""))</f>
        <v>Four channel, 125W @ 4/8Ω Power Amp</v>
      </c>
      <c r="H25" s="17" t="str">
        <f>(IF((VLOOKUP(Table4[[#This Row],[SKU]],'[1]All Skus'!$A:$Y,2,FALSE))="Crown",(VLOOKUP(Table4[[#This Row],[SKU]],'[1]All Skus'!$A:$Y,9,FALSE)),""))</f>
        <v>Crown ComTech DriveCore CT4150, Four channel, 125W @ 4/8Ω Power Amp</v>
      </c>
      <c r="I25" s="18">
        <f>(IF((VLOOKUP(Table4[[#This Row],[SKU]],'[1]All Skus'!$A:$Y,2,FALSE))="Crown",(VLOOKUP(Table4[[#This Row],[SKU]],'[1]All Skus'!$A:$Y,10,FALSE)),""))</f>
        <v>2085</v>
      </c>
      <c r="J25" s="18">
        <f>(IF((VLOOKUP(Table4[[#This Row],[SKU]],'[1]All Skus'!$A:$Y,2,FALSE))="Crown",(VLOOKUP(Table4[[#This Row],[SKU]],'[1]All Skus'!$A:$Y,11,FALSE)),""))</f>
        <v>2085</v>
      </c>
      <c r="K25" s="19">
        <f>(IF((VLOOKUP(Table4[[#This Row],[SKU]],'[1]All Skus'!$A:$Y,2,FALSE))="Crown",(VLOOKUP(Table4[[#This Row],[SKU]],'[1]All Skus'!$A:$Y,15,FALSE)),""))</f>
        <v>1</v>
      </c>
      <c r="L25" s="20">
        <f>(IF((VLOOKUP(Table4[[#This Row],[SKU]],'[1]All Skus'!$A:$Y,2,FALSE))="Crown",(VLOOKUP(Table4[[#This Row],[SKU]],'[1]All Skus'!$A:$Y,16,FALSE)),""))</f>
        <v>871015004679</v>
      </c>
      <c r="M25" s="20">
        <f>(IF((VLOOKUP(Table4[[#This Row],[SKU]],'[1]All Skus'!$A:$Y,2,FALSE))="Crown",(VLOOKUP(Table4[[#This Row],[SKU]],'[1]All Skus'!$A:$Y,17,FALSE)),""))</f>
        <v>0</v>
      </c>
      <c r="N25" s="19">
        <f>(IF((VLOOKUP(Table4[[#This Row],[SKU]],'[1]All Skus'!$A:$Y,2,FALSE))="Crown",(VLOOKUP(Table4[[#This Row],[SKU]],'[1]All Skus'!$A:$Y,18,FALSE)),""))</f>
        <v>11</v>
      </c>
      <c r="O25" s="19">
        <f>(IF((VLOOKUP(Table4[[#This Row],[SKU]],'[1]All Skus'!$A:$Y,2,FALSE))="Crown",(VLOOKUP(Table4[[#This Row],[SKU]],'[1]All Skus'!$A:$Y,19,FALSE)),""))</f>
        <v>21.5</v>
      </c>
      <c r="P25" s="19">
        <f>(IF((VLOOKUP(Table4[[#This Row],[SKU]],'[1]All Skus'!$A:$Y,2,FALSE))="Crown",(VLOOKUP(Table4[[#This Row],[SKU]],'[1]All Skus'!$A:$Y,20,FALSE)),""))</f>
        <v>21</v>
      </c>
      <c r="Q25" s="19">
        <f>(IF((VLOOKUP(Table4[[#This Row],[SKU]],'[1]All Skus'!$A:$Y,2,FALSE))="Crown",(VLOOKUP(Table4[[#This Row],[SKU]],'[1]All Skus'!$A:$Y,21,FALSE)),""))</f>
        <v>5</v>
      </c>
      <c r="R25" s="19" t="str">
        <f>(IF((VLOOKUP(Table4[[#This Row],[SKU]],'[1]All Skus'!$A:$Y,2,FALSE))="Crown",(VLOOKUP(Table4[[#This Row],[SKU]],'[1]All Skus'!$A:$Y,22,FALSE)),""))</f>
        <v>CN</v>
      </c>
      <c r="S25" s="19" t="str">
        <f>(IF((VLOOKUP(Table4[[#This Row],[SKU]],'[1]All Skus'!$A:$Y,2,FALSE))="Crown",(VLOOKUP(Table4[[#This Row],[SKU]],'[1]All Skus'!$A:$Y,23,FALSE)),""))</f>
        <v>Non Compliant</v>
      </c>
      <c r="T25" s="21" t="str">
        <f>(IF((VLOOKUP(Table4[[#This Row],[SKU]],'[1]All Skus'!$A:$Y,2,FALSE))="Crown",(VLOOKUP(Table4[[#This Row],[SKU]],'[1]All Skus'!$A:$Y,24,FALSE)),""))</f>
        <v>http://www.crownaudio.com/en/products/ct-4150</v>
      </c>
      <c r="U25" s="22">
        <v>23</v>
      </c>
      <c r="V25"/>
      <c r="W25"/>
      <c r="X25"/>
      <c r="Y25"/>
      <c r="Z25"/>
    </row>
    <row r="26" spans="1:26" s="15" customFormat="1" ht="15" customHeight="1" x14ac:dyDescent="0.3">
      <c r="A26" s="14" t="s">
        <v>45</v>
      </c>
      <c r="B26" s="15" t="str">
        <f>(IF((VLOOKUP(Table4[[#This Row],[SKU]],'[1]All Skus'!$A:$Y,2,FALSE))="Crown",(VLOOKUP(Table4[[#This Row],[SKU]],'[1]All Skus'!$A:$Y,3,FALSE)),""))</f>
        <v>CT Series</v>
      </c>
      <c r="C26" s="15" t="str">
        <f>(IF((VLOOKUP(Table4[[#This Row],[SKU]],'[1]All Skus'!$A:$Y,2,FALSE))="Crown",(VLOOKUP(Table4[[#This Row],[SKU]],'[1]All Skus'!$A:$Y,4,FALSE)),""))</f>
        <v>CT475</v>
      </c>
      <c r="D26" s="16" t="str">
        <f>(IF((VLOOKUP(Table4[[#This Row],[SKU]],'[1]All Skus'!$A:$Y,2,FALSE))="Crown",(VLOOKUP(Table4[[#This Row],[SKU]],'[1]All Skus'!$A:$Y,5,FALSE)),""))</f>
        <v>CT</v>
      </c>
      <c r="E26" s="15">
        <f>(IF((VLOOKUP(Table4[[#This Row],[SKU]],'[1]All Skus'!$A:$Y,2,FALSE))="Crown",(VLOOKUP(Table4[[#This Row],[SKU]],'[1]All Skus'!$A:$Y,6,FALSE)),""))</f>
        <v>0</v>
      </c>
      <c r="F26" s="15">
        <f>(IF((VLOOKUP(Table4[[#This Row],[SKU]],'[1]All Skus'!$A:$Y,2,FALSE))="Crown",(VLOOKUP(Table4[[#This Row],[SKU]],'[1]All Skus'!$A:$Y,7,FALSE)),""))</f>
        <v>0</v>
      </c>
      <c r="G26" s="15" t="str">
        <f>(IF((VLOOKUP(Table4[[#This Row],[SKU]],'[1]All Skus'!$A:$Y,2,FALSE))="Crown",(VLOOKUP(Table4[[#This Row],[SKU]],'[1]All Skus'!$A:$Y,8,FALSE)),""))</f>
        <v>Four channel, 75W @ 4/8Ω Power Amp</v>
      </c>
      <c r="H26" s="17" t="str">
        <f>(IF((VLOOKUP(Table4[[#This Row],[SKU]],'[1]All Skus'!$A:$Y,2,FALSE))="Crown",(VLOOKUP(Table4[[#This Row],[SKU]],'[1]All Skus'!$A:$Y,9,FALSE)),""))</f>
        <v>Crown ComTech DriveCore CT475, Four channel, 75W @ 4/8Ω Power Amp</v>
      </c>
      <c r="I26" s="18">
        <f>(IF((VLOOKUP(Table4[[#This Row],[SKU]],'[1]All Skus'!$A:$Y,2,FALSE))="Crown",(VLOOKUP(Table4[[#This Row],[SKU]],'[1]All Skus'!$A:$Y,10,FALSE)),""))</f>
        <v>1535</v>
      </c>
      <c r="J26" s="18">
        <f>(IF((VLOOKUP(Table4[[#This Row],[SKU]],'[1]All Skus'!$A:$Y,2,FALSE))="Crown",(VLOOKUP(Table4[[#This Row],[SKU]],'[1]All Skus'!$A:$Y,11,FALSE)),""))</f>
        <v>1535</v>
      </c>
      <c r="K26" s="19">
        <f>(IF((VLOOKUP(Table4[[#This Row],[SKU]],'[1]All Skus'!$A:$Y,2,FALSE))="Crown",(VLOOKUP(Table4[[#This Row],[SKU]],'[1]All Skus'!$A:$Y,15,FALSE)),""))</f>
        <v>1</v>
      </c>
      <c r="L26" s="20">
        <f>(IF((VLOOKUP(Table4[[#This Row],[SKU]],'[1]All Skus'!$A:$Y,2,FALSE))="Crown",(VLOOKUP(Table4[[#This Row],[SKU]],'[1]All Skus'!$A:$Y,16,FALSE)),""))</f>
        <v>871015004754</v>
      </c>
      <c r="M26" s="20">
        <f>(IF((VLOOKUP(Table4[[#This Row],[SKU]],'[1]All Skus'!$A:$Y,2,FALSE))="Crown",(VLOOKUP(Table4[[#This Row],[SKU]],'[1]All Skus'!$A:$Y,17,FALSE)),""))</f>
        <v>0</v>
      </c>
      <c r="N26" s="19">
        <f>(IF((VLOOKUP(Table4[[#This Row],[SKU]],'[1]All Skus'!$A:$Y,2,FALSE))="Crown",(VLOOKUP(Table4[[#This Row],[SKU]],'[1]All Skus'!$A:$Y,18,FALSE)),""))</f>
        <v>11</v>
      </c>
      <c r="O26" s="19">
        <f>(IF((VLOOKUP(Table4[[#This Row],[SKU]],'[1]All Skus'!$A:$Y,2,FALSE))="Crown",(VLOOKUP(Table4[[#This Row],[SKU]],'[1]All Skus'!$A:$Y,19,FALSE)),""))</f>
        <v>21.5</v>
      </c>
      <c r="P26" s="19">
        <f>(IF((VLOOKUP(Table4[[#This Row],[SKU]],'[1]All Skus'!$A:$Y,2,FALSE))="Crown",(VLOOKUP(Table4[[#This Row],[SKU]],'[1]All Skus'!$A:$Y,20,FALSE)),""))</f>
        <v>21</v>
      </c>
      <c r="Q26" s="19">
        <f>(IF((VLOOKUP(Table4[[#This Row],[SKU]],'[1]All Skus'!$A:$Y,2,FALSE))="Crown",(VLOOKUP(Table4[[#This Row],[SKU]],'[1]All Skus'!$A:$Y,21,FALSE)),""))</f>
        <v>5</v>
      </c>
      <c r="R26" s="19" t="str">
        <f>(IF((VLOOKUP(Table4[[#This Row],[SKU]],'[1]All Skus'!$A:$Y,2,FALSE))="Crown",(VLOOKUP(Table4[[#This Row],[SKU]],'[1]All Skus'!$A:$Y,22,FALSE)),""))</f>
        <v>CN</v>
      </c>
      <c r="S26" s="19" t="str">
        <f>(IF((VLOOKUP(Table4[[#This Row],[SKU]],'[1]All Skus'!$A:$Y,2,FALSE))="Crown",(VLOOKUP(Table4[[#This Row],[SKU]],'[1]All Skus'!$A:$Y,23,FALSE)),""))</f>
        <v>Non Compliant</v>
      </c>
      <c r="T26" s="21" t="str">
        <f>(IF((VLOOKUP(Table4[[#This Row],[SKU]],'[1]All Skus'!$A:$Y,2,FALSE))="Crown",(VLOOKUP(Table4[[#This Row],[SKU]],'[1]All Skus'!$A:$Y,24,FALSE)),""))</f>
        <v>http://www.crownaudio.com/en/products/ct-475</v>
      </c>
      <c r="U26" s="22">
        <v>24</v>
      </c>
      <c r="V26"/>
      <c r="W26"/>
      <c r="X26"/>
      <c r="Y26"/>
      <c r="Z26"/>
    </row>
    <row r="27" spans="1:26" s="15" customFormat="1" ht="15" customHeight="1" x14ac:dyDescent="0.3">
      <c r="A27" s="14" t="s">
        <v>46</v>
      </c>
      <c r="B27" s="15" t="str">
        <f>(IF((VLOOKUP(Table4[[#This Row],[SKU]],'[1]All Skus'!$A:$Y,2,FALSE))="Crown",(VLOOKUP(Table4[[#This Row],[SKU]],'[1]All Skus'!$A:$Y,3,FALSE)),""))</f>
        <v>CT Series</v>
      </c>
      <c r="C27" s="15" t="str">
        <f>(IF((VLOOKUP(Table4[[#This Row],[SKU]],'[1]All Skus'!$A:$Y,2,FALSE))="Crown",(VLOOKUP(Table4[[#This Row],[SKU]],'[1]All Skus'!$A:$Y,4,FALSE)),""))</f>
        <v>CT8150</v>
      </c>
      <c r="D27" s="16" t="str">
        <f>(IF((VLOOKUP(Table4[[#This Row],[SKU]],'[1]All Skus'!$A:$Y,2,FALSE))="Crown",(VLOOKUP(Table4[[#This Row],[SKU]],'[1]All Skus'!$A:$Y,5,FALSE)),""))</f>
        <v>CT</v>
      </c>
      <c r="E27" s="15">
        <f>(IF((VLOOKUP(Table4[[#This Row],[SKU]],'[1]All Skus'!$A:$Y,2,FALSE))="Crown",(VLOOKUP(Table4[[#This Row],[SKU]],'[1]All Skus'!$A:$Y,6,FALSE)),""))</f>
        <v>0</v>
      </c>
      <c r="F27" s="15">
        <f>(IF((VLOOKUP(Table4[[#This Row],[SKU]],'[1]All Skus'!$A:$Y,2,FALSE))="Crown",(VLOOKUP(Table4[[#This Row],[SKU]],'[1]All Skus'!$A:$Y,7,FALSE)),""))</f>
        <v>0</v>
      </c>
      <c r="G27" s="15" t="str">
        <f>(IF((VLOOKUP(Table4[[#This Row],[SKU]],'[1]All Skus'!$A:$Y,2,FALSE))="Crown",(VLOOKUP(Table4[[#This Row],[SKU]],'[1]All Skus'!$A:$Y,8,FALSE)),""))</f>
        <v>Eight channel, 125W @ 4/8Ω Power Amp</v>
      </c>
      <c r="H27" s="17" t="str">
        <f>(IF((VLOOKUP(Table4[[#This Row],[SKU]],'[1]All Skus'!$A:$Y,2,FALSE))="Crown",(VLOOKUP(Table4[[#This Row],[SKU]],'[1]All Skus'!$A:$Y,9,FALSE)),""))</f>
        <v>Crown ComTech DriveCore CT8150, Eight channel, 125W @ 4/8Ω Power Amp</v>
      </c>
      <c r="I27" s="18">
        <f>(IF((VLOOKUP(Table4[[#This Row],[SKU]],'[1]All Skus'!$A:$Y,2,FALSE))="Crown",(VLOOKUP(Table4[[#This Row],[SKU]],'[1]All Skus'!$A:$Y,10,FALSE)),""))</f>
        <v>3605</v>
      </c>
      <c r="J27" s="18">
        <f>(IF((VLOOKUP(Table4[[#This Row],[SKU]],'[1]All Skus'!$A:$Y,2,FALSE))="Crown",(VLOOKUP(Table4[[#This Row],[SKU]],'[1]All Skus'!$A:$Y,11,FALSE)),""))</f>
        <v>3605</v>
      </c>
      <c r="K27" s="19">
        <f>(IF((VLOOKUP(Table4[[#This Row],[SKU]],'[1]All Skus'!$A:$Y,2,FALSE))="Crown",(VLOOKUP(Table4[[#This Row],[SKU]],'[1]All Skus'!$A:$Y,15,FALSE)),""))</f>
        <v>1</v>
      </c>
      <c r="L27" s="20">
        <f>(IF((VLOOKUP(Table4[[#This Row],[SKU]],'[1]All Skus'!$A:$Y,2,FALSE))="Crown",(VLOOKUP(Table4[[#This Row],[SKU]],'[1]All Skus'!$A:$Y,16,FALSE)),""))</f>
        <v>871015004839</v>
      </c>
      <c r="M27" s="20">
        <f>(IF((VLOOKUP(Table4[[#This Row],[SKU]],'[1]All Skus'!$A:$Y,2,FALSE))="Crown",(VLOOKUP(Table4[[#This Row],[SKU]],'[1]All Skus'!$A:$Y,17,FALSE)),""))</f>
        <v>0</v>
      </c>
      <c r="N27" s="19">
        <f>(IF((VLOOKUP(Table4[[#This Row],[SKU]],'[1]All Skus'!$A:$Y,2,FALSE))="Crown",(VLOOKUP(Table4[[#This Row],[SKU]],'[1]All Skus'!$A:$Y,18,FALSE)),""))</f>
        <v>11</v>
      </c>
      <c r="O27" s="19">
        <f>(IF((VLOOKUP(Table4[[#This Row],[SKU]],'[1]All Skus'!$A:$Y,2,FALSE))="Crown",(VLOOKUP(Table4[[#This Row],[SKU]],'[1]All Skus'!$A:$Y,19,FALSE)),""))</f>
        <v>21.5</v>
      </c>
      <c r="P27" s="19">
        <f>(IF((VLOOKUP(Table4[[#This Row],[SKU]],'[1]All Skus'!$A:$Y,2,FALSE))="Crown",(VLOOKUP(Table4[[#This Row],[SKU]],'[1]All Skus'!$A:$Y,20,FALSE)),""))</f>
        <v>21</v>
      </c>
      <c r="Q27" s="19">
        <f>(IF((VLOOKUP(Table4[[#This Row],[SKU]],'[1]All Skus'!$A:$Y,2,FALSE))="Crown",(VLOOKUP(Table4[[#This Row],[SKU]],'[1]All Skus'!$A:$Y,21,FALSE)),""))</f>
        <v>5</v>
      </c>
      <c r="R27" s="19" t="str">
        <f>(IF((VLOOKUP(Table4[[#This Row],[SKU]],'[1]All Skus'!$A:$Y,2,FALSE))="Crown",(VLOOKUP(Table4[[#This Row],[SKU]],'[1]All Skus'!$A:$Y,22,FALSE)),""))</f>
        <v>CN</v>
      </c>
      <c r="S27" s="19" t="str">
        <f>(IF((VLOOKUP(Table4[[#This Row],[SKU]],'[1]All Skus'!$A:$Y,2,FALSE))="Crown",(VLOOKUP(Table4[[#This Row],[SKU]],'[1]All Skus'!$A:$Y,23,FALSE)),""))</f>
        <v>Non Compliant</v>
      </c>
      <c r="T27" s="21" t="str">
        <f>(IF((VLOOKUP(Table4[[#This Row],[SKU]],'[1]All Skus'!$A:$Y,2,FALSE))="Crown",(VLOOKUP(Table4[[#This Row],[SKU]],'[1]All Skus'!$A:$Y,24,FALSE)),""))</f>
        <v>http://www.crownaudio.com/en/products/ct-8150</v>
      </c>
      <c r="U27" s="22">
        <v>25</v>
      </c>
      <c r="V27"/>
      <c r="W27"/>
      <c r="X27"/>
      <c r="Y27"/>
      <c r="Z27"/>
    </row>
    <row r="28" spans="1:26" s="15" customFormat="1" ht="15" customHeight="1" x14ac:dyDescent="0.3">
      <c r="A28" s="14" t="s">
        <v>47</v>
      </c>
      <c r="B28" s="15" t="str">
        <f>(IF((VLOOKUP(Table4[[#This Row],[SKU]],'[1]All Skus'!$A:$Y,2,FALSE))="Crown",(VLOOKUP(Table4[[#This Row],[SKU]],'[1]All Skus'!$A:$Y,3,FALSE)),""))</f>
        <v>CT Series</v>
      </c>
      <c r="C28" s="15" t="str">
        <f>(IF((VLOOKUP(Table4[[#This Row],[SKU]],'[1]All Skus'!$A:$Y,2,FALSE))="Crown",(VLOOKUP(Table4[[#This Row],[SKU]],'[1]All Skus'!$A:$Y,4,FALSE)),""))</f>
        <v>CT875</v>
      </c>
      <c r="D28" s="16" t="str">
        <f>(IF((VLOOKUP(Table4[[#This Row],[SKU]],'[1]All Skus'!$A:$Y,2,FALSE))="Crown",(VLOOKUP(Table4[[#This Row],[SKU]],'[1]All Skus'!$A:$Y,5,FALSE)),""))</f>
        <v>CT</v>
      </c>
      <c r="E28" s="15">
        <f>(IF((VLOOKUP(Table4[[#This Row],[SKU]],'[1]All Skus'!$A:$Y,2,FALSE))="Crown",(VLOOKUP(Table4[[#This Row],[SKU]],'[1]All Skus'!$A:$Y,6,FALSE)),""))</f>
        <v>0</v>
      </c>
      <c r="F28" s="15">
        <f>(IF((VLOOKUP(Table4[[#This Row],[SKU]],'[1]All Skus'!$A:$Y,2,FALSE))="Crown",(VLOOKUP(Table4[[#This Row],[SKU]],'[1]All Skus'!$A:$Y,7,FALSE)),""))</f>
        <v>0</v>
      </c>
      <c r="G28" s="15" t="str">
        <f>(IF((VLOOKUP(Table4[[#This Row],[SKU]],'[1]All Skus'!$A:$Y,2,FALSE))="Crown",(VLOOKUP(Table4[[#This Row],[SKU]],'[1]All Skus'!$A:$Y,8,FALSE)),""))</f>
        <v>Eight channel, 75W @ 4/8Ω Power Amp</v>
      </c>
      <c r="H28" s="17" t="str">
        <f>(IF((VLOOKUP(Table4[[#This Row],[SKU]],'[1]All Skus'!$A:$Y,2,FALSE))="Crown",(VLOOKUP(Table4[[#This Row],[SKU]],'[1]All Skus'!$A:$Y,9,FALSE)),""))</f>
        <v>Crown ComTech DriveCore CT875, Eight channel, 75W @ 4/8Ω Power Amp</v>
      </c>
      <c r="I28" s="18">
        <f>(IF((VLOOKUP(Table4[[#This Row],[SKU]],'[1]All Skus'!$A:$Y,2,FALSE))="Crown",(VLOOKUP(Table4[[#This Row],[SKU]],'[1]All Skus'!$A:$Y,10,FALSE)),""))</f>
        <v>2645</v>
      </c>
      <c r="J28" s="18">
        <f>(IF((VLOOKUP(Table4[[#This Row],[SKU]],'[1]All Skus'!$A:$Y,2,FALSE))="Crown",(VLOOKUP(Table4[[#This Row],[SKU]],'[1]All Skus'!$A:$Y,11,FALSE)),""))</f>
        <v>2645</v>
      </c>
      <c r="K28" s="19">
        <f>(IF((VLOOKUP(Table4[[#This Row],[SKU]],'[1]All Skus'!$A:$Y,2,FALSE))="Crown",(VLOOKUP(Table4[[#This Row],[SKU]],'[1]All Skus'!$A:$Y,15,FALSE)),""))</f>
        <v>1</v>
      </c>
      <c r="L28" s="20">
        <f>(IF((VLOOKUP(Table4[[#This Row],[SKU]],'[1]All Skus'!$A:$Y,2,FALSE))="Crown",(VLOOKUP(Table4[[#This Row],[SKU]],'[1]All Skus'!$A:$Y,16,FALSE)),""))</f>
        <v>871015004914</v>
      </c>
      <c r="M28" s="20">
        <f>(IF((VLOOKUP(Table4[[#This Row],[SKU]],'[1]All Skus'!$A:$Y,2,FALSE))="Crown",(VLOOKUP(Table4[[#This Row],[SKU]],'[1]All Skus'!$A:$Y,17,FALSE)),""))</f>
        <v>0</v>
      </c>
      <c r="N28" s="19">
        <f>(IF((VLOOKUP(Table4[[#This Row],[SKU]],'[1]All Skus'!$A:$Y,2,FALSE))="Crown",(VLOOKUP(Table4[[#This Row],[SKU]],'[1]All Skus'!$A:$Y,18,FALSE)),""))</f>
        <v>11</v>
      </c>
      <c r="O28" s="19">
        <f>(IF((VLOOKUP(Table4[[#This Row],[SKU]],'[1]All Skus'!$A:$Y,2,FALSE))="Crown",(VLOOKUP(Table4[[#This Row],[SKU]],'[1]All Skus'!$A:$Y,19,FALSE)),""))</f>
        <v>21.5</v>
      </c>
      <c r="P28" s="19">
        <f>(IF((VLOOKUP(Table4[[#This Row],[SKU]],'[1]All Skus'!$A:$Y,2,FALSE))="Crown",(VLOOKUP(Table4[[#This Row],[SKU]],'[1]All Skus'!$A:$Y,20,FALSE)),""))</f>
        <v>21</v>
      </c>
      <c r="Q28" s="19">
        <f>(IF((VLOOKUP(Table4[[#This Row],[SKU]],'[1]All Skus'!$A:$Y,2,FALSE))="Crown",(VLOOKUP(Table4[[#This Row],[SKU]],'[1]All Skus'!$A:$Y,21,FALSE)),""))</f>
        <v>5</v>
      </c>
      <c r="R28" s="19" t="str">
        <f>(IF((VLOOKUP(Table4[[#This Row],[SKU]],'[1]All Skus'!$A:$Y,2,FALSE))="Crown",(VLOOKUP(Table4[[#This Row],[SKU]],'[1]All Skus'!$A:$Y,22,FALSE)),""))</f>
        <v>CN</v>
      </c>
      <c r="S28" s="19" t="str">
        <f>(IF((VLOOKUP(Table4[[#This Row],[SKU]],'[1]All Skus'!$A:$Y,2,FALSE))="Crown",(VLOOKUP(Table4[[#This Row],[SKU]],'[1]All Skus'!$A:$Y,23,FALSE)),""))</f>
        <v>Non Compliant</v>
      </c>
      <c r="T28" s="21" t="str">
        <f>(IF((VLOOKUP(Table4[[#This Row],[SKU]],'[1]All Skus'!$A:$Y,2,FALSE))="Crown",(VLOOKUP(Table4[[#This Row],[SKU]],'[1]All Skus'!$A:$Y,24,FALSE)),""))</f>
        <v>http://www.crownaudio.com/en/products/ct-875</v>
      </c>
      <c r="U28" s="22">
        <v>26</v>
      </c>
      <c r="V28"/>
      <c r="W28"/>
      <c r="X28"/>
      <c r="Y28"/>
      <c r="Z28"/>
    </row>
    <row r="29" spans="1:26" s="15" customFormat="1" ht="15" customHeight="1" x14ac:dyDescent="0.3">
      <c r="A29" s="14" t="s">
        <v>48</v>
      </c>
      <c r="B29" s="15" t="str">
        <f>(IF((VLOOKUP(Table4[[#This Row],[SKU]],'[1]All Skus'!$A:$Y,2,FALSE))="Crown",(VLOOKUP(Table4[[#This Row],[SKU]],'[1]All Skus'!$A:$Y,3,FALSE)),""))</f>
        <v>Install Amplifier</v>
      </c>
      <c r="C29" s="15" t="str">
        <f>(IF((VLOOKUP(Table4[[#This Row],[SKU]],'[1]All Skus'!$A:$Y,2,FALSE))="Crown",(VLOOKUP(Table4[[#This Row],[SKU]],'[1]All Skus'!$A:$Y,4,FALSE)),""))</f>
        <v>CRN-CTD-2125-US</v>
      </c>
      <c r="D29" s="16" t="str">
        <f>(IF((VLOOKUP(Table4[[#This Row],[SKU]],'[1]All Skus'!$A:$Y,2,FALSE))="Crown",(VLOOKUP(Table4[[#This Row],[SKU]],'[1]All Skus'!$A:$Y,5,FALSE)),""))</f>
        <v>CRN-CTD</v>
      </c>
      <c r="E29" s="15">
        <f>(IF((VLOOKUP(Table4[[#This Row],[SKU]],'[1]All Skus'!$A:$Y,2,FALSE))="Crown",(VLOOKUP(Table4[[#This Row],[SKU]],'[1]All Skus'!$A:$Y,6,FALSE)),""))</f>
        <v>0</v>
      </c>
      <c r="F29" s="15">
        <f>(IF((VLOOKUP(Table4[[#This Row],[SKU]],'[1]All Skus'!$A:$Y,2,FALSE))="Crown",(VLOOKUP(Table4[[#This Row],[SKU]],'[1]All Skus'!$A:$Y,7,FALSE)),""))</f>
        <v>0</v>
      </c>
      <c r="G29" s="15" t="str">
        <f>(IF((VLOOKUP(Table4[[#This Row],[SKU]],'[1]All Skus'!$A:$Y,2,FALSE))="Crown",(VLOOKUP(Table4[[#This Row],[SKU]],'[1]All Skus'!$A:$Y,8,FALSE)),""))</f>
        <v>CT 2X125W DANTE AMP US VER</v>
      </c>
      <c r="H29" s="17" t="str">
        <f>(IF((VLOOKUP(Table4[[#This Row],[SKU]],'[1]All Skus'!$A:$Y,2,FALSE))="Crown",(VLOOKUP(Table4[[#This Row],[SKU]],'[1]All Skus'!$A:$Y,9,FALSE)),""))</f>
        <v>CT 2X125W DANTE AMP US VER</v>
      </c>
      <c r="I29" s="24">
        <f>(IF((VLOOKUP(Table4[[#This Row],[SKU]],'[1]All Skus'!$A:$Y,2,FALSE))="Crown",(VLOOKUP(Table4[[#This Row],[SKU]],'[1]All Skus'!$A:$Y,10,FALSE)),""))</f>
        <v>0</v>
      </c>
      <c r="J29" s="24">
        <f>(IF((VLOOKUP(Table4[[#This Row],[SKU]],'[1]All Skus'!$A:$Y,2,FALSE))="Crown",(VLOOKUP(Table4[[#This Row],[SKU]],'[1]All Skus'!$A:$Y,11,FALSE)),""))</f>
        <v>0</v>
      </c>
      <c r="K29" s="19">
        <f>(IF((VLOOKUP(Table4[[#This Row],[SKU]],'[1]All Skus'!$A:$Y,2,FALSE))="Crown",(VLOOKUP(Table4[[#This Row],[SKU]],'[1]All Skus'!$A:$Y,15,FALSE)),""))</f>
        <v>1</v>
      </c>
      <c r="L29" s="25">
        <f>(IF((VLOOKUP(Table4[[#This Row],[SKU]],'[1]All Skus'!$A:$Y,2,FALSE))="Crown",(VLOOKUP(Table4[[#This Row],[SKU]],'[1]All Skus'!$A:$Y,16,FALSE)),""))</f>
        <v>691991044397</v>
      </c>
      <c r="M29" s="25">
        <f>(IF((VLOOKUP(Table4[[#This Row],[SKU]],'[1]All Skus'!$A:$Y,2,FALSE))="Crown",(VLOOKUP(Table4[[#This Row],[SKU]],'[1]All Skus'!$A:$Y,17,FALSE)),""))</f>
        <v>0</v>
      </c>
      <c r="N29" s="19">
        <f>(IF((VLOOKUP(Table4[[#This Row],[SKU]],'[1]All Skus'!$A:$Y,2,FALSE))="Crown",(VLOOKUP(Table4[[#This Row],[SKU]],'[1]All Skus'!$A:$Y,18,FALSE)),""))</f>
        <v>8.3800000000000008</v>
      </c>
      <c r="O29" s="19">
        <f>(IF((VLOOKUP(Table4[[#This Row],[SKU]],'[1]All Skus'!$A:$Y,2,FALSE))="Crown",(VLOOKUP(Table4[[#This Row],[SKU]],'[1]All Skus'!$A:$Y,19,FALSE)),""))</f>
        <v>18.46</v>
      </c>
      <c r="P29" s="19">
        <f>(IF((VLOOKUP(Table4[[#This Row],[SKU]],'[1]All Skus'!$A:$Y,2,FALSE))="Crown",(VLOOKUP(Table4[[#This Row],[SKU]],'[1]All Skus'!$A:$Y,20,FALSE)),""))</f>
        <v>10.63</v>
      </c>
      <c r="Q29" s="19">
        <f>(IF((VLOOKUP(Table4[[#This Row],[SKU]],'[1]All Skus'!$A:$Y,2,FALSE))="Crown",(VLOOKUP(Table4[[#This Row],[SKU]],'[1]All Skus'!$A:$Y,21,FALSE)),""))</f>
        <v>3.94</v>
      </c>
      <c r="R29" s="19" t="str">
        <f>(IF((VLOOKUP(Table4[[#This Row],[SKU]],'[1]All Skus'!$A:$Y,2,FALSE))="Crown",(VLOOKUP(Table4[[#This Row],[SKU]],'[1]All Skus'!$A:$Y,22,FALSE)),""))</f>
        <v>TH</v>
      </c>
      <c r="S29" s="26">
        <f>(IF((VLOOKUP(Table4[[#This Row],[SKU]],'[1]All Skus'!$A:$Y,2,FALSE))="Crown",(VLOOKUP(Table4[[#This Row],[SKU]],'[1]All Skus'!$A:$Y,23,FALSE)),""))</f>
        <v>0</v>
      </c>
      <c r="T29" s="27" t="str">
        <f>(IF((VLOOKUP(Table4[[#This Row],[SKU]],'[1]All Skus'!$A:$Y,2,FALSE))="Crown",(VLOOKUP(Table4[[#This Row],[SKU]],'[1]All Skus'!$A:$Y,24,FALSE)),""))</f>
        <v>https://www.crownaudio.com/en/products/ctd-2125</v>
      </c>
      <c r="U29" s="22">
        <v>27</v>
      </c>
      <c r="V29"/>
      <c r="W29"/>
      <c r="X29"/>
      <c r="Y29"/>
      <c r="Z29"/>
    </row>
    <row r="30" spans="1:26" s="15" customFormat="1" ht="15" customHeight="1" x14ac:dyDescent="0.3">
      <c r="A30" s="14" t="s">
        <v>49</v>
      </c>
      <c r="B30" s="15" t="str">
        <f>(IF((VLOOKUP(Table4[[#This Row],[SKU]],'[1]All Skus'!$A:$Y,2,FALSE))="Crown",(VLOOKUP(Table4[[#This Row],[SKU]],'[1]All Skus'!$A:$Y,3,FALSE)),""))</f>
        <v>Install Amplifier</v>
      </c>
      <c r="C30" s="15" t="str">
        <f>(IF((VLOOKUP(Table4[[#This Row],[SKU]],'[1]All Skus'!$A:$Y,2,FALSE))="Crown",(VLOOKUP(Table4[[#This Row],[SKU]],'[1]All Skus'!$A:$Y,4,FALSE)),""))</f>
        <v>CRN-CTD-4125-US</v>
      </c>
      <c r="D30" s="16" t="str">
        <f>(IF((VLOOKUP(Table4[[#This Row],[SKU]],'[1]All Skus'!$A:$Y,2,FALSE))="Crown",(VLOOKUP(Table4[[#This Row],[SKU]],'[1]All Skus'!$A:$Y,5,FALSE)),""))</f>
        <v>CRN-CTD</v>
      </c>
      <c r="E30" s="15">
        <f>(IF((VLOOKUP(Table4[[#This Row],[SKU]],'[1]All Skus'!$A:$Y,2,FALSE))="Crown",(VLOOKUP(Table4[[#This Row],[SKU]],'[1]All Skus'!$A:$Y,6,FALSE)),""))</f>
        <v>0</v>
      </c>
      <c r="F30" s="15">
        <f>(IF((VLOOKUP(Table4[[#This Row],[SKU]],'[1]All Skus'!$A:$Y,2,FALSE))="Crown",(VLOOKUP(Table4[[#This Row],[SKU]],'[1]All Skus'!$A:$Y,7,FALSE)),""))</f>
        <v>0</v>
      </c>
      <c r="G30" s="15" t="str">
        <f>(IF((VLOOKUP(Table4[[#This Row],[SKU]],'[1]All Skus'!$A:$Y,2,FALSE))="Crown",(VLOOKUP(Table4[[#This Row],[SKU]],'[1]All Skus'!$A:$Y,8,FALSE)),""))</f>
        <v>CT 4X125W DANTE AMP US VER</v>
      </c>
      <c r="H30" s="17" t="str">
        <f>(IF((VLOOKUP(Table4[[#This Row],[SKU]],'[1]All Skus'!$A:$Y,2,FALSE))="Crown",(VLOOKUP(Table4[[#This Row],[SKU]],'[1]All Skus'!$A:$Y,9,FALSE)),""))</f>
        <v>CT 4X125W DANTE AMP US VER</v>
      </c>
      <c r="I30" s="24">
        <f>(IF((VLOOKUP(Table4[[#This Row],[SKU]],'[1]All Skus'!$A:$Y,2,FALSE))="Crown",(VLOOKUP(Table4[[#This Row],[SKU]],'[1]All Skus'!$A:$Y,10,FALSE)),""))</f>
        <v>0</v>
      </c>
      <c r="J30" s="24">
        <f>(IF((VLOOKUP(Table4[[#This Row],[SKU]],'[1]All Skus'!$A:$Y,2,FALSE))="Crown",(VLOOKUP(Table4[[#This Row],[SKU]],'[1]All Skus'!$A:$Y,11,FALSE)),""))</f>
        <v>0</v>
      </c>
      <c r="K30" s="19">
        <f>(IF((VLOOKUP(Table4[[#This Row],[SKU]],'[1]All Skus'!$A:$Y,2,FALSE))="Crown",(VLOOKUP(Table4[[#This Row],[SKU]],'[1]All Skus'!$A:$Y,15,FALSE)),""))</f>
        <v>1</v>
      </c>
      <c r="L30" s="25">
        <f>(IF((VLOOKUP(Table4[[#This Row],[SKU]],'[1]All Skus'!$A:$Y,2,FALSE))="Crown",(VLOOKUP(Table4[[#This Row],[SKU]],'[1]All Skus'!$A:$Y,16,FALSE)),""))</f>
        <v>691991044359</v>
      </c>
      <c r="M30" s="25">
        <f>(IF((VLOOKUP(Table4[[#This Row],[SKU]],'[1]All Skus'!$A:$Y,2,FALSE))="Crown",(VLOOKUP(Table4[[#This Row],[SKU]],'[1]All Skus'!$A:$Y,17,FALSE)),""))</f>
        <v>0</v>
      </c>
      <c r="N30" s="19">
        <f>(IF((VLOOKUP(Table4[[#This Row],[SKU]],'[1]All Skus'!$A:$Y,2,FALSE))="Crown",(VLOOKUP(Table4[[#This Row],[SKU]],'[1]All Skus'!$A:$Y,18,FALSE)),""))</f>
        <v>9.0399999999999991</v>
      </c>
      <c r="O30" s="19">
        <f>(IF((VLOOKUP(Table4[[#This Row],[SKU]],'[1]All Skus'!$A:$Y,2,FALSE))="Crown",(VLOOKUP(Table4[[#This Row],[SKU]],'[1]All Skus'!$A:$Y,19,FALSE)),""))</f>
        <v>18.46</v>
      </c>
      <c r="P30" s="19">
        <f>(IF((VLOOKUP(Table4[[#This Row],[SKU]],'[1]All Skus'!$A:$Y,2,FALSE))="Crown",(VLOOKUP(Table4[[#This Row],[SKU]],'[1]All Skus'!$A:$Y,20,FALSE)),""))</f>
        <v>10.63</v>
      </c>
      <c r="Q30" s="19">
        <f>(IF((VLOOKUP(Table4[[#This Row],[SKU]],'[1]All Skus'!$A:$Y,2,FALSE))="Crown",(VLOOKUP(Table4[[#This Row],[SKU]],'[1]All Skus'!$A:$Y,21,FALSE)),""))</f>
        <v>3.94</v>
      </c>
      <c r="R30" s="19" t="str">
        <f>(IF((VLOOKUP(Table4[[#This Row],[SKU]],'[1]All Skus'!$A:$Y,2,FALSE))="Crown",(VLOOKUP(Table4[[#This Row],[SKU]],'[1]All Skus'!$A:$Y,22,FALSE)),""))</f>
        <v>TH</v>
      </c>
      <c r="S30" s="26">
        <f>(IF((VLOOKUP(Table4[[#This Row],[SKU]],'[1]All Skus'!$A:$Y,2,FALSE))="Crown",(VLOOKUP(Table4[[#This Row],[SKU]],'[1]All Skus'!$A:$Y,23,FALSE)),""))</f>
        <v>0</v>
      </c>
      <c r="T30" s="27" t="str">
        <f>(IF((VLOOKUP(Table4[[#This Row],[SKU]],'[1]All Skus'!$A:$Y,2,FALSE))="Crown",(VLOOKUP(Table4[[#This Row],[SKU]],'[1]All Skus'!$A:$Y,24,FALSE)),""))</f>
        <v>https://www.crownaudio.com/en/products/ctd-4125</v>
      </c>
      <c r="U30" s="22">
        <v>28</v>
      </c>
      <c r="V30"/>
      <c r="W30"/>
      <c r="X30"/>
      <c r="Y30"/>
      <c r="Z30"/>
    </row>
    <row r="31" spans="1:26" s="15" customFormat="1" ht="15" customHeight="1" x14ac:dyDescent="0.3">
      <c r="A31" s="14" t="s">
        <v>50</v>
      </c>
      <c r="B31" s="15" t="str">
        <f>(IF((VLOOKUP(Table4[[#This Row],[SKU]],'[1]All Skus'!$A:$Y,2,FALSE))="Crown",(VLOOKUP(Table4[[#This Row],[SKU]],'[1]All Skus'!$A:$Y,3,FALSE)),""))</f>
        <v>Install Amplifier</v>
      </c>
      <c r="C31" s="15" t="str">
        <f>(IF((VLOOKUP(Table4[[#This Row],[SKU]],'[1]All Skus'!$A:$Y,2,FALSE))="Crown",(VLOOKUP(Table4[[#This Row],[SKU]],'[1]All Skus'!$A:$Y,4,FALSE)),""))</f>
        <v>CRN-CTD-8125-US</v>
      </c>
      <c r="D31" s="16" t="str">
        <f>(IF((VLOOKUP(Table4[[#This Row],[SKU]],'[1]All Skus'!$A:$Y,2,FALSE))="Crown",(VLOOKUP(Table4[[#This Row],[SKU]],'[1]All Skus'!$A:$Y,5,FALSE)),""))</f>
        <v>CRN-CTD</v>
      </c>
      <c r="E31" s="15">
        <f>(IF((VLOOKUP(Table4[[#This Row],[SKU]],'[1]All Skus'!$A:$Y,2,FALSE))="Crown",(VLOOKUP(Table4[[#This Row],[SKU]],'[1]All Skus'!$A:$Y,6,FALSE)),""))</f>
        <v>0</v>
      </c>
      <c r="F31" s="15">
        <f>(IF((VLOOKUP(Table4[[#This Row],[SKU]],'[1]All Skus'!$A:$Y,2,FALSE))="Crown",(VLOOKUP(Table4[[#This Row],[SKU]],'[1]All Skus'!$A:$Y,7,FALSE)),""))</f>
        <v>0</v>
      </c>
      <c r="G31" s="15" t="str">
        <f>(IF((VLOOKUP(Table4[[#This Row],[SKU]],'[1]All Skus'!$A:$Y,2,FALSE))="Crown",(VLOOKUP(Table4[[#This Row],[SKU]],'[1]All Skus'!$A:$Y,8,FALSE)),""))</f>
        <v>CT 8X125W DANTE AMP US VER</v>
      </c>
      <c r="H31" s="17" t="str">
        <f>(IF((VLOOKUP(Table4[[#This Row],[SKU]],'[1]All Skus'!$A:$Y,2,FALSE))="Crown",(VLOOKUP(Table4[[#This Row],[SKU]],'[1]All Skus'!$A:$Y,9,FALSE)),""))</f>
        <v>CT 8X125W DANTE AMP US VER</v>
      </c>
      <c r="I31" s="24">
        <f>(IF((VLOOKUP(Table4[[#This Row],[SKU]],'[1]All Skus'!$A:$Y,2,FALSE))="Crown",(VLOOKUP(Table4[[#This Row],[SKU]],'[1]All Skus'!$A:$Y,10,FALSE)),""))</f>
        <v>0</v>
      </c>
      <c r="J31" s="24">
        <f>(IF((VLOOKUP(Table4[[#This Row],[SKU]],'[1]All Skus'!$A:$Y,2,FALSE))="Crown",(VLOOKUP(Table4[[#This Row],[SKU]],'[1]All Skus'!$A:$Y,11,FALSE)),""))</f>
        <v>0</v>
      </c>
      <c r="K31" s="19">
        <f>(IF((VLOOKUP(Table4[[#This Row],[SKU]],'[1]All Skus'!$A:$Y,2,FALSE))="Crown",(VLOOKUP(Table4[[#This Row],[SKU]],'[1]All Skus'!$A:$Y,15,FALSE)),""))</f>
        <v>1</v>
      </c>
      <c r="L31" s="25">
        <f>(IF((VLOOKUP(Table4[[#This Row],[SKU]],'[1]All Skus'!$A:$Y,2,FALSE))="Crown",(VLOOKUP(Table4[[#This Row],[SKU]],'[1]All Skus'!$A:$Y,16,FALSE)),""))</f>
        <v>691991044311</v>
      </c>
      <c r="M31" s="25">
        <f>(IF((VLOOKUP(Table4[[#This Row],[SKU]],'[1]All Skus'!$A:$Y,2,FALSE))="Crown",(VLOOKUP(Table4[[#This Row],[SKU]],'[1]All Skus'!$A:$Y,17,FALSE)),""))</f>
        <v>0</v>
      </c>
      <c r="N31" s="19">
        <f>(IF((VLOOKUP(Table4[[#This Row],[SKU]],'[1]All Skus'!$A:$Y,2,FALSE))="Crown",(VLOOKUP(Table4[[#This Row],[SKU]],'[1]All Skus'!$A:$Y,18,FALSE)),""))</f>
        <v>15.87</v>
      </c>
      <c r="O31" s="19">
        <f>(IF((VLOOKUP(Table4[[#This Row],[SKU]],'[1]All Skus'!$A:$Y,2,FALSE))="Crown",(VLOOKUP(Table4[[#This Row],[SKU]],'[1]All Skus'!$A:$Y,19,FALSE)),""))</f>
        <v>20.94</v>
      </c>
      <c r="P31" s="19">
        <f>(IF((VLOOKUP(Table4[[#This Row],[SKU]],'[1]All Skus'!$A:$Y,2,FALSE))="Crown",(VLOOKUP(Table4[[#This Row],[SKU]],'[1]All Skus'!$A:$Y,20,FALSE)),""))</f>
        <v>20.87</v>
      </c>
      <c r="Q31" s="19">
        <f>(IF((VLOOKUP(Table4[[#This Row],[SKU]],'[1]All Skus'!$A:$Y,2,FALSE))="Crown",(VLOOKUP(Table4[[#This Row],[SKU]],'[1]All Skus'!$A:$Y,21,FALSE)),""))</f>
        <v>3.86</v>
      </c>
      <c r="R31" s="19" t="str">
        <f>(IF((VLOOKUP(Table4[[#This Row],[SKU]],'[1]All Skus'!$A:$Y,2,FALSE))="Crown",(VLOOKUP(Table4[[#This Row],[SKU]],'[1]All Skus'!$A:$Y,22,FALSE)),""))</f>
        <v>TH</v>
      </c>
      <c r="S31" s="26">
        <f>(IF((VLOOKUP(Table4[[#This Row],[SKU]],'[1]All Skus'!$A:$Y,2,FALSE))="Crown",(VLOOKUP(Table4[[#This Row],[SKU]],'[1]All Skus'!$A:$Y,23,FALSE)),""))</f>
        <v>0</v>
      </c>
      <c r="T31" s="27" t="str">
        <f>(IF((VLOOKUP(Table4[[#This Row],[SKU]],'[1]All Skus'!$A:$Y,2,FALSE))="Crown",(VLOOKUP(Table4[[#This Row],[SKU]],'[1]All Skus'!$A:$Y,24,FALSE)),""))</f>
        <v>https://www.crownaudio.com/en/products/ctd-8125</v>
      </c>
      <c r="U31" s="22">
        <v>29</v>
      </c>
      <c r="V31"/>
      <c r="W31"/>
      <c r="X31"/>
      <c r="Y31"/>
      <c r="Z31"/>
    </row>
    <row r="32" spans="1:26" s="15" customFormat="1" ht="15" customHeight="1" x14ac:dyDescent="0.3">
      <c r="A32" s="14" t="s">
        <v>51</v>
      </c>
      <c r="B32" s="15" t="str">
        <f>(IF((VLOOKUP(Table4[[#This Row],[SKU]],'[1]All Skus'!$A:$Y,2,FALSE))="Crown",(VLOOKUP(Table4[[#This Row],[SKU]],'[1]All Skus'!$A:$Y,3,FALSE)),""))</f>
        <v>DriveCore Install Analog Series</v>
      </c>
      <c r="C32" s="15" t="str">
        <f>(IF((VLOOKUP(Table4[[#This Row],[SKU]],'[1]All Skus'!$A:$Y,2,FALSE))="Crown",(VLOOKUP(Table4[[#This Row],[SKU]],'[1]All Skus'!$A:$Y,4,FALSE)),""))</f>
        <v>DCI2X1250</v>
      </c>
      <c r="D32" s="16" t="str">
        <f>(IF((VLOOKUP(Table4[[#This Row],[SKU]],'[1]All Skus'!$A:$Y,2,FALSE))="Crown",(VLOOKUP(Table4[[#This Row],[SKU]],'[1]All Skus'!$A:$Y,5,FALSE)),""))</f>
        <v>DCI</v>
      </c>
      <c r="E32" s="15" t="str">
        <f>(IF((VLOOKUP(Table4[[#This Row],[SKU]],'[1]All Skus'!$A:$Y,2,FALSE))="Crown",(VLOOKUP(Table4[[#This Row],[SKU]],'[1]All Skus'!$A:$Y,6,FALSE)),""))</f>
        <v/>
      </c>
      <c r="F32" s="15">
        <f>(IF((VLOOKUP(Table4[[#This Row],[SKU]],'[1]All Skus'!$A:$Y,2,FALSE))="Crown",(VLOOKUP(Table4[[#This Row],[SKU]],'[1]All Skus'!$A:$Y,7,FALSE)),""))</f>
        <v>0</v>
      </c>
      <c r="G32" s="15" t="str">
        <f>(IF((VLOOKUP(Table4[[#This Row],[SKU]],'[1]All Skus'!$A:$Y,2,FALSE))="Crown",(VLOOKUP(Table4[[#This Row],[SKU]],'[1]All Skus'!$A:$Y,8,FALSE)),""))</f>
        <v>DCI2X1250 ANALOG</v>
      </c>
      <c r="H32" s="17" t="str">
        <f>(IF((VLOOKUP(Table4[[#This Row],[SKU]],'[1]All Skus'!$A:$Y,2,FALSE))="Crown",(VLOOKUP(Table4[[#This Row],[SKU]],'[1]All Skus'!$A:$Y,9,FALSE)),""))</f>
        <v xml:space="preserve">Two-channel, Analog Power Amplifier, 1250W @ 4Ω, 70V/100V </v>
      </c>
      <c r="I32" s="18">
        <f>(IF((VLOOKUP(Table4[[#This Row],[SKU]],'[1]All Skus'!$A:$Y,2,FALSE))="Crown",(VLOOKUP(Table4[[#This Row],[SKU]],'[1]All Skus'!$A:$Y,10,FALSE)),""))</f>
        <v>3700</v>
      </c>
      <c r="J32" s="18">
        <f>(IF((VLOOKUP(Table4[[#This Row],[SKU]],'[1]All Skus'!$A:$Y,2,FALSE))="Crown",(VLOOKUP(Table4[[#This Row],[SKU]],'[1]All Skus'!$A:$Y,11,FALSE)),""))</f>
        <v>3700</v>
      </c>
      <c r="K32" s="19">
        <f>(IF((VLOOKUP(Table4[[#This Row],[SKU]],'[1]All Skus'!$A:$Y,2,FALSE))="Crown",(VLOOKUP(Table4[[#This Row],[SKU]],'[1]All Skus'!$A:$Y,15,FALSE)),""))</f>
        <v>1</v>
      </c>
      <c r="L32" s="20">
        <f>(IF((VLOOKUP(Table4[[#This Row],[SKU]],'[1]All Skus'!$A:$Y,2,FALSE))="Crown",(VLOOKUP(Table4[[#This Row],[SKU]],'[1]All Skus'!$A:$Y,16,FALSE)),""))</f>
        <v>691991008153</v>
      </c>
      <c r="M32" s="20">
        <f>(IF((VLOOKUP(Table4[[#This Row],[SKU]],'[1]All Skus'!$A:$Y,2,FALSE))="Crown",(VLOOKUP(Table4[[#This Row],[SKU]],'[1]All Skus'!$A:$Y,17,FALSE)),""))</f>
        <v>0</v>
      </c>
      <c r="N32" s="19" t="str">
        <f>(IF((VLOOKUP(Table4[[#This Row],[SKU]],'[1]All Skus'!$A:$Y,2,FALSE))="Crown",(VLOOKUP(Table4[[#This Row],[SKU]],'[1]All Skus'!$A:$Y,18,FALSE)),""))</f>
        <v/>
      </c>
      <c r="O32" s="19" t="str">
        <f>(IF((VLOOKUP(Table4[[#This Row],[SKU]],'[1]All Skus'!$A:$Y,2,FALSE))="Crown",(VLOOKUP(Table4[[#This Row],[SKU]],'[1]All Skus'!$A:$Y,19,FALSE)),""))</f>
        <v/>
      </c>
      <c r="P32" s="19" t="str">
        <f>(IF((VLOOKUP(Table4[[#This Row],[SKU]],'[1]All Skus'!$A:$Y,2,FALSE))="Crown",(VLOOKUP(Table4[[#This Row],[SKU]],'[1]All Skus'!$A:$Y,20,FALSE)),""))</f>
        <v/>
      </c>
      <c r="Q32" s="19" t="str">
        <f>(IF((VLOOKUP(Table4[[#This Row],[SKU]],'[1]All Skus'!$A:$Y,2,FALSE))="Crown",(VLOOKUP(Table4[[#This Row],[SKU]],'[1]All Skus'!$A:$Y,21,FALSE)),""))</f>
        <v/>
      </c>
      <c r="R32" s="19" t="str">
        <f>(IF((VLOOKUP(Table4[[#This Row],[SKU]],'[1]All Skus'!$A:$Y,2,FALSE))="Crown",(VLOOKUP(Table4[[#This Row],[SKU]],'[1]All Skus'!$A:$Y,22,FALSE)),""))</f>
        <v>MX</v>
      </c>
      <c r="S32" s="19" t="str">
        <f>(IF((VLOOKUP(Table4[[#This Row],[SKU]],'[1]All Skus'!$A:$Y,2,FALSE))="Crown",(VLOOKUP(Table4[[#This Row],[SKU]],'[1]All Skus'!$A:$Y,23,FALSE)),""))</f>
        <v>Compliant</v>
      </c>
      <c r="T32" s="21" t="str">
        <f>(IF((VLOOKUP(Table4[[#This Row],[SKU]],'[1]All Skus'!$A:$Y,2,FALSE))="Crown",(VLOOKUP(Table4[[#This Row],[SKU]],'[1]All Skus'!$A:$Y,24,FALSE)),""))</f>
        <v>https://www.crownaudio.com/en/products/dci-2-1250</v>
      </c>
      <c r="U32" s="22">
        <v>30</v>
      </c>
      <c r="V32"/>
      <c r="W32"/>
      <c r="X32"/>
      <c r="Y32"/>
      <c r="Z32"/>
    </row>
    <row r="33" spans="1:26" s="15" customFormat="1" ht="15" customHeight="1" x14ac:dyDescent="0.3">
      <c r="A33" s="14" t="s">
        <v>52</v>
      </c>
      <c r="B33" s="15" t="str">
        <f>(IF((VLOOKUP(Table4[[#This Row],[SKU]],'[1]All Skus'!$A:$Y,2,FALSE))="Crown",(VLOOKUP(Table4[[#This Row],[SKU]],'[1]All Skus'!$A:$Y,3,FALSE)),""))</f>
        <v>DriveCore Install Analog Series</v>
      </c>
      <c r="C33" s="15" t="str">
        <f>(IF((VLOOKUP(Table4[[#This Row],[SKU]],'[1]All Skus'!$A:$Y,2,FALSE))="Crown",(VLOOKUP(Table4[[#This Row],[SKU]],'[1]All Skus'!$A:$Y,4,FALSE)),""))</f>
        <v>DCI2X300</v>
      </c>
      <c r="D33" s="16" t="str">
        <f>(IF((VLOOKUP(Table4[[#This Row],[SKU]],'[1]All Skus'!$A:$Y,2,FALSE))="Crown",(VLOOKUP(Table4[[#This Row],[SKU]],'[1]All Skus'!$A:$Y,5,FALSE)),""))</f>
        <v>DCI</v>
      </c>
      <c r="E33" s="15" t="str">
        <f>(IF((VLOOKUP(Table4[[#This Row],[SKU]],'[1]All Skus'!$A:$Y,2,FALSE))="Crown",(VLOOKUP(Table4[[#This Row],[SKU]],'[1]All Skus'!$A:$Y,6,FALSE)),""))</f>
        <v/>
      </c>
      <c r="F33" s="15">
        <f>(IF((VLOOKUP(Table4[[#This Row],[SKU]],'[1]All Skus'!$A:$Y,2,FALSE))="Crown",(VLOOKUP(Table4[[#This Row],[SKU]],'[1]All Skus'!$A:$Y,7,FALSE)),""))</f>
        <v>0</v>
      </c>
      <c r="G33" s="15" t="str">
        <f>(IF((VLOOKUP(Table4[[#This Row],[SKU]],'[1]All Skus'!$A:$Y,2,FALSE))="Crown",(VLOOKUP(Table4[[#This Row],[SKU]],'[1]All Skus'!$A:$Y,8,FALSE)),""))</f>
        <v>DCI2X300 ANALOG</v>
      </c>
      <c r="H33" s="17" t="str">
        <f>(IF((VLOOKUP(Table4[[#This Row],[SKU]],'[1]All Skus'!$A:$Y,2,FALSE))="Crown",(VLOOKUP(Table4[[#This Row],[SKU]],'[1]All Skus'!$A:$Y,9,FALSE)),""))</f>
        <v xml:space="preserve">Two-channel, Analog Power Amplifier, 300W @ 4Ω, 70V/100V </v>
      </c>
      <c r="I33" s="18">
        <f>(IF((VLOOKUP(Table4[[#This Row],[SKU]],'[1]All Skus'!$A:$Y,2,FALSE))="Crown",(VLOOKUP(Table4[[#This Row],[SKU]],'[1]All Skus'!$A:$Y,10,FALSE)),""))</f>
        <v>1669</v>
      </c>
      <c r="J33" s="18">
        <f>(IF((VLOOKUP(Table4[[#This Row],[SKU]],'[1]All Skus'!$A:$Y,2,FALSE))="Crown",(VLOOKUP(Table4[[#This Row],[SKU]],'[1]All Skus'!$A:$Y,11,FALSE)),""))</f>
        <v>1669</v>
      </c>
      <c r="K33" s="19">
        <f>(IF((VLOOKUP(Table4[[#This Row],[SKU]],'[1]All Skus'!$A:$Y,2,FALSE))="Crown",(VLOOKUP(Table4[[#This Row],[SKU]],'[1]All Skus'!$A:$Y,15,FALSE)),""))</f>
        <v>1</v>
      </c>
      <c r="L33" s="20">
        <f>(IF((VLOOKUP(Table4[[#This Row],[SKU]],'[1]All Skus'!$A:$Y,2,FALSE))="Crown",(VLOOKUP(Table4[[#This Row],[SKU]],'[1]All Skus'!$A:$Y,16,FALSE)),""))</f>
        <v>691991008771</v>
      </c>
      <c r="M33" s="20">
        <f>(IF((VLOOKUP(Table4[[#This Row],[SKU]],'[1]All Skus'!$A:$Y,2,FALSE))="Crown",(VLOOKUP(Table4[[#This Row],[SKU]],'[1]All Skus'!$A:$Y,17,FALSE)),""))</f>
        <v>0</v>
      </c>
      <c r="N33" s="19" t="str">
        <f>(IF((VLOOKUP(Table4[[#This Row],[SKU]],'[1]All Skus'!$A:$Y,2,FALSE))="Crown",(VLOOKUP(Table4[[#This Row],[SKU]],'[1]All Skus'!$A:$Y,18,FALSE)),""))</f>
        <v/>
      </c>
      <c r="O33" s="19" t="str">
        <f>(IF((VLOOKUP(Table4[[#This Row],[SKU]],'[1]All Skus'!$A:$Y,2,FALSE))="Crown",(VLOOKUP(Table4[[#This Row],[SKU]],'[1]All Skus'!$A:$Y,19,FALSE)),""))</f>
        <v/>
      </c>
      <c r="P33" s="19" t="str">
        <f>(IF((VLOOKUP(Table4[[#This Row],[SKU]],'[1]All Skus'!$A:$Y,2,FALSE))="Crown",(VLOOKUP(Table4[[#This Row],[SKU]],'[1]All Skus'!$A:$Y,20,FALSE)),""))</f>
        <v/>
      </c>
      <c r="Q33" s="19" t="str">
        <f>(IF((VLOOKUP(Table4[[#This Row],[SKU]],'[1]All Skus'!$A:$Y,2,FALSE))="Crown",(VLOOKUP(Table4[[#This Row],[SKU]],'[1]All Skus'!$A:$Y,21,FALSE)),""))</f>
        <v/>
      </c>
      <c r="R33" s="19" t="str">
        <f>(IF((VLOOKUP(Table4[[#This Row],[SKU]],'[1]All Skus'!$A:$Y,2,FALSE))="Crown",(VLOOKUP(Table4[[#This Row],[SKU]],'[1]All Skus'!$A:$Y,22,FALSE)),""))</f>
        <v>MX</v>
      </c>
      <c r="S33" s="19" t="str">
        <f>(IF((VLOOKUP(Table4[[#This Row],[SKU]],'[1]All Skus'!$A:$Y,2,FALSE))="Crown",(VLOOKUP(Table4[[#This Row],[SKU]],'[1]All Skus'!$A:$Y,23,FALSE)),""))</f>
        <v>Compliant</v>
      </c>
      <c r="T33" s="21" t="str">
        <f>(IF((VLOOKUP(Table4[[#This Row],[SKU]],'[1]All Skus'!$A:$Y,2,FALSE))="Crown",(VLOOKUP(Table4[[#This Row],[SKU]],'[1]All Skus'!$A:$Y,24,FALSE)),""))</f>
        <v>https://www.crownaudio.com/en/products/dci-2-300</v>
      </c>
      <c r="U33" s="22">
        <v>31</v>
      </c>
      <c r="V33"/>
      <c r="W33"/>
      <c r="X33"/>
      <c r="Y33"/>
      <c r="Z33"/>
    </row>
    <row r="34" spans="1:26" s="15" customFormat="1" ht="15" customHeight="1" x14ac:dyDescent="0.3">
      <c r="A34" s="14" t="s">
        <v>53</v>
      </c>
      <c r="B34" s="15" t="str">
        <f>(IF((VLOOKUP(Table4[[#This Row],[SKU]],'[1]All Skus'!$A:$Y,2,FALSE))="Crown",(VLOOKUP(Table4[[#This Row],[SKU]],'[1]All Skus'!$A:$Y,3,FALSE)),""))</f>
        <v>DriveCore Install Analog Series</v>
      </c>
      <c r="C34" s="15" t="str">
        <f>(IF((VLOOKUP(Table4[[#This Row],[SKU]],'[1]All Skus'!$A:$Y,2,FALSE))="Crown",(VLOOKUP(Table4[[#This Row],[SKU]],'[1]All Skus'!$A:$Y,4,FALSE)),""))</f>
        <v>DCI2X600</v>
      </c>
      <c r="D34" s="16" t="str">
        <f>(IF((VLOOKUP(Table4[[#This Row],[SKU]],'[1]All Skus'!$A:$Y,2,FALSE))="Crown",(VLOOKUP(Table4[[#This Row],[SKU]],'[1]All Skus'!$A:$Y,5,FALSE)),""))</f>
        <v>DCI</v>
      </c>
      <c r="E34" s="15" t="str">
        <f>(IF((VLOOKUP(Table4[[#This Row],[SKU]],'[1]All Skus'!$A:$Y,2,FALSE))="Crown",(VLOOKUP(Table4[[#This Row],[SKU]],'[1]All Skus'!$A:$Y,6,FALSE)),""))</f>
        <v/>
      </c>
      <c r="F34" s="15">
        <f>(IF((VLOOKUP(Table4[[#This Row],[SKU]],'[1]All Skus'!$A:$Y,2,FALSE))="Crown",(VLOOKUP(Table4[[#This Row],[SKU]],'[1]All Skus'!$A:$Y,7,FALSE)),""))</f>
        <v>0</v>
      </c>
      <c r="G34" s="15" t="str">
        <f>(IF((VLOOKUP(Table4[[#This Row],[SKU]],'[1]All Skus'!$A:$Y,2,FALSE))="Crown",(VLOOKUP(Table4[[#This Row],[SKU]],'[1]All Skus'!$A:$Y,8,FALSE)),""))</f>
        <v>DCI2X600 ANALOG</v>
      </c>
      <c r="H34" s="17" t="str">
        <f>(IF((VLOOKUP(Table4[[#This Row],[SKU]],'[1]All Skus'!$A:$Y,2,FALSE))="Crown",(VLOOKUP(Table4[[#This Row],[SKU]],'[1]All Skus'!$A:$Y,9,FALSE)),""))</f>
        <v xml:space="preserve">Two-channel, Analog Power Amplifier, 600W @ 4Ω, 70V/100V </v>
      </c>
      <c r="I34" s="18">
        <f>(IF((VLOOKUP(Table4[[#This Row],[SKU]],'[1]All Skus'!$A:$Y,2,FALSE))="Crown",(VLOOKUP(Table4[[#This Row],[SKU]],'[1]All Skus'!$A:$Y,10,FALSE)),""))</f>
        <v>2480</v>
      </c>
      <c r="J34" s="18">
        <f>(IF((VLOOKUP(Table4[[#This Row],[SKU]],'[1]All Skus'!$A:$Y,2,FALSE))="Crown",(VLOOKUP(Table4[[#This Row],[SKU]],'[1]All Skus'!$A:$Y,11,FALSE)),""))</f>
        <v>2480</v>
      </c>
      <c r="K34" s="19">
        <f>(IF((VLOOKUP(Table4[[#This Row],[SKU]],'[1]All Skus'!$A:$Y,2,FALSE))="Crown",(VLOOKUP(Table4[[#This Row],[SKU]],'[1]All Skus'!$A:$Y,15,FALSE)),""))</f>
        <v>1</v>
      </c>
      <c r="L34" s="20">
        <f>(IF((VLOOKUP(Table4[[#This Row],[SKU]],'[1]All Skus'!$A:$Y,2,FALSE))="Crown",(VLOOKUP(Table4[[#This Row],[SKU]],'[1]All Skus'!$A:$Y,16,FALSE)),""))</f>
        <v>691991008979</v>
      </c>
      <c r="M34" s="20">
        <f>(IF((VLOOKUP(Table4[[#This Row],[SKU]],'[1]All Skus'!$A:$Y,2,FALSE))="Crown",(VLOOKUP(Table4[[#This Row],[SKU]],'[1]All Skus'!$A:$Y,17,FALSE)),""))</f>
        <v>0</v>
      </c>
      <c r="N34" s="19" t="str">
        <f>(IF((VLOOKUP(Table4[[#This Row],[SKU]],'[1]All Skus'!$A:$Y,2,FALSE))="Crown",(VLOOKUP(Table4[[#This Row],[SKU]],'[1]All Skus'!$A:$Y,18,FALSE)),""))</f>
        <v/>
      </c>
      <c r="O34" s="19" t="str">
        <f>(IF((VLOOKUP(Table4[[#This Row],[SKU]],'[1]All Skus'!$A:$Y,2,FALSE))="Crown",(VLOOKUP(Table4[[#This Row],[SKU]],'[1]All Skus'!$A:$Y,19,FALSE)),""))</f>
        <v/>
      </c>
      <c r="P34" s="19" t="str">
        <f>(IF((VLOOKUP(Table4[[#This Row],[SKU]],'[1]All Skus'!$A:$Y,2,FALSE))="Crown",(VLOOKUP(Table4[[#This Row],[SKU]],'[1]All Skus'!$A:$Y,20,FALSE)),""))</f>
        <v/>
      </c>
      <c r="Q34" s="19" t="str">
        <f>(IF((VLOOKUP(Table4[[#This Row],[SKU]],'[1]All Skus'!$A:$Y,2,FALSE))="Crown",(VLOOKUP(Table4[[#This Row],[SKU]],'[1]All Skus'!$A:$Y,21,FALSE)),""))</f>
        <v/>
      </c>
      <c r="R34" s="19" t="str">
        <f>(IF((VLOOKUP(Table4[[#This Row],[SKU]],'[1]All Skus'!$A:$Y,2,FALSE))="Crown",(VLOOKUP(Table4[[#This Row],[SKU]],'[1]All Skus'!$A:$Y,22,FALSE)),""))</f>
        <v>MX</v>
      </c>
      <c r="S34" s="19" t="str">
        <f>(IF((VLOOKUP(Table4[[#This Row],[SKU]],'[1]All Skus'!$A:$Y,2,FALSE))="Crown",(VLOOKUP(Table4[[#This Row],[SKU]],'[1]All Skus'!$A:$Y,23,FALSE)),""))</f>
        <v>Compliant</v>
      </c>
      <c r="T34" s="21" t="str">
        <f>(IF((VLOOKUP(Table4[[#This Row],[SKU]],'[1]All Skus'!$A:$Y,2,FALSE))="Crown",(VLOOKUP(Table4[[#This Row],[SKU]],'[1]All Skus'!$A:$Y,24,FALSE)),""))</f>
        <v>https://www.crownaudio.com/en/products/dci-2-600</v>
      </c>
      <c r="U34" s="22">
        <v>32</v>
      </c>
      <c r="V34"/>
      <c r="W34"/>
      <c r="X34"/>
      <c r="Y34"/>
      <c r="Z34"/>
    </row>
    <row r="35" spans="1:26" s="15" customFormat="1" ht="15" customHeight="1" x14ac:dyDescent="0.3">
      <c r="A35" s="14" t="s">
        <v>54</v>
      </c>
      <c r="B35" s="15" t="str">
        <f>(IF((VLOOKUP(Table4[[#This Row],[SKU]],'[1]All Skus'!$A:$Y,2,FALSE))="Crown",(VLOOKUP(Table4[[#This Row],[SKU]],'[1]All Skus'!$A:$Y,3,FALSE)),""))</f>
        <v>DriveCore Install Analog Series</v>
      </c>
      <c r="C35" s="15" t="str">
        <f>(IF((VLOOKUP(Table4[[#This Row],[SKU]],'[1]All Skus'!$A:$Y,2,FALSE))="Crown",(VLOOKUP(Table4[[#This Row],[SKU]],'[1]All Skus'!$A:$Y,4,FALSE)),""))</f>
        <v>DCI4X1250</v>
      </c>
      <c r="D35" s="16" t="str">
        <f>(IF((VLOOKUP(Table4[[#This Row],[SKU]],'[1]All Skus'!$A:$Y,2,FALSE))="Crown",(VLOOKUP(Table4[[#This Row],[SKU]],'[1]All Skus'!$A:$Y,5,FALSE)),""))</f>
        <v>DCI</v>
      </c>
      <c r="E35" s="15" t="str">
        <f>(IF((VLOOKUP(Table4[[#This Row],[SKU]],'[1]All Skus'!$A:$Y,2,FALSE))="Crown",(VLOOKUP(Table4[[#This Row],[SKU]],'[1]All Skus'!$A:$Y,6,FALSE)),""))</f>
        <v/>
      </c>
      <c r="F35" s="15">
        <f>(IF((VLOOKUP(Table4[[#This Row],[SKU]],'[1]All Skus'!$A:$Y,2,FALSE))="Crown",(VLOOKUP(Table4[[#This Row],[SKU]],'[1]All Skus'!$A:$Y,7,FALSE)),""))</f>
        <v>0</v>
      </c>
      <c r="G35" s="15" t="str">
        <f>(IF((VLOOKUP(Table4[[#This Row],[SKU]],'[1]All Skus'!$A:$Y,2,FALSE))="Crown",(VLOOKUP(Table4[[#This Row],[SKU]],'[1]All Skus'!$A:$Y,8,FALSE)),""))</f>
        <v>DCI4X1250 ANALOG</v>
      </c>
      <c r="H35" s="17" t="str">
        <f>(IF((VLOOKUP(Table4[[#This Row],[SKU]],'[1]All Skus'!$A:$Y,2,FALSE))="Crown",(VLOOKUP(Table4[[#This Row],[SKU]],'[1]All Skus'!$A:$Y,9,FALSE)),""))</f>
        <v xml:space="preserve">Four-channel, Analog Power Amplifier, 1250W @ 4Ω, 70V/100V </v>
      </c>
      <c r="I35" s="18">
        <f>(IF((VLOOKUP(Table4[[#This Row],[SKU]],'[1]All Skus'!$A:$Y,2,FALSE))="Crown",(VLOOKUP(Table4[[#This Row],[SKU]],'[1]All Skus'!$A:$Y,10,FALSE)),""))</f>
        <v>5880</v>
      </c>
      <c r="J35" s="18">
        <f>(IF((VLOOKUP(Table4[[#This Row],[SKU]],'[1]All Skus'!$A:$Y,2,FALSE))="Crown",(VLOOKUP(Table4[[#This Row],[SKU]],'[1]All Skus'!$A:$Y,11,FALSE)),""))</f>
        <v>5880</v>
      </c>
      <c r="K35" s="19">
        <f>(IF((VLOOKUP(Table4[[#This Row],[SKU]],'[1]All Skus'!$A:$Y,2,FALSE))="Crown",(VLOOKUP(Table4[[#This Row],[SKU]],'[1]All Skus'!$A:$Y,15,FALSE)),""))</f>
        <v>1</v>
      </c>
      <c r="L35" s="20">
        <f>(IF((VLOOKUP(Table4[[#This Row],[SKU]],'[1]All Skus'!$A:$Y,2,FALSE))="Crown",(VLOOKUP(Table4[[#This Row],[SKU]],'[1]All Skus'!$A:$Y,16,FALSE)),""))</f>
        <v>691991009389</v>
      </c>
      <c r="M35" s="20">
        <f>(IF((VLOOKUP(Table4[[#This Row],[SKU]],'[1]All Skus'!$A:$Y,2,FALSE))="Crown",(VLOOKUP(Table4[[#This Row],[SKU]],'[1]All Skus'!$A:$Y,17,FALSE)),""))</f>
        <v>0</v>
      </c>
      <c r="N35" s="19" t="str">
        <f>(IF((VLOOKUP(Table4[[#This Row],[SKU]],'[1]All Skus'!$A:$Y,2,FALSE))="Crown",(VLOOKUP(Table4[[#This Row],[SKU]],'[1]All Skus'!$A:$Y,18,FALSE)),""))</f>
        <v/>
      </c>
      <c r="O35" s="19" t="str">
        <f>(IF((VLOOKUP(Table4[[#This Row],[SKU]],'[1]All Skus'!$A:$Y,2,FALSE))="Crown",(VLOOKUP(Table4[[#This Row],[SKU]],'[1]All Skus'!$A:$Y,19,FALSE)),""))</f>
        <v/>
      </c>
      <c r="P35" s="19" t="str">
        <f>(IF((VLOOKUP(Table4[[#This Row],[SKU]],'[1]All Skus'!$A:$Y,2,FALSE))="Crown",(VLOOKUP(Table4[[#This Row],[SKU]],'[1]All Skus'!$A:$Y,20,FALSE)),""))</f>
        <v/>
      </c>
      <c r="Q35" s="19" t="str">
        <f>(IF((VLOOKUP(Table4[[#This Row],[SKU]],'[1]All Skus'!$A:$Y,2,FALSE))="Crown",(VLOOKUP(Table4[[#This Row],[SKU]],'[1]All Skus'!$A:$Y,21,FALSE)),""))</f>
        <v/>
      </c>
      <c r="R35" s="19" t="str">
        <f>(IF((VLOOKUP(Table4[[#This Row],[SKU]],'[1]All Skus'!$A:$Y,2,FALSE))="Crown",(VLOOKUP(Table4[[#This Row],[SKU]],'[1]All Skus'!$A:$Y,22,FALSE)),""))</f>
        <v>MX</v>
      </c>
      <c r="S35" s="19" t="str">
        <f>(IF((VLOOKUP(Table4[[#This Row],[SKU]],'[1]All Skus'!$A:$Y,2,FALSE))="Crown",(VLOOKUP(Table4[[#This Row],[SKU]],'[1]All Skus'!$A:$Y,23,FALSE)),""))</f>
        <v>Compliant</v>
      </c>
      <c r="T35" s="21" t="str">
        <f>(IF((VLOOKUP(Table4[[#This Row],[SKU]],'[1]All Skus'!$A:$Y,2,FALSE))="Crown",(VLOOKUP(Table4[[#This Row],[SKU]],'[1]All Skus'!$A:$Y,24,FALSE)),""))</f>
        <v>https://www.crownaudio.com/en/products/dci-4-1250</v>
      </c>
      <c r="U35" s="22">
        <v>33</v>
      </c>
      <c r="V35"/>
      <c r="W35"/>
      <c r="X35"/>
      <c r="Y35"/>
      <c r="Z35"/>
    </row>
    <row r="36" spans="1:26" s="15" customFormat="1" ht="15" customHeight="1" x14ac:dyDescent="0.3">
      <c r="A36" s="14" t="s">
        <v>55</v>
      </c>
      <c r="B36" s="15" t="str">
        <f>(IF((VLOOKUP(Table4[[#This Row],[SKU]],'[1]All Skus'!$A:$Y,2,FALSE))="Crown",(VLOOKUP(Table4[[#This Row],[SKU]],'[1]All Skus'!$A:$Y,3,FALSE)),""))</f>
        <v>DriveCore Install Analog Series</v>
      </c>
      <c r="C36" s="15" t="str">
        <f>(IF((VLOOKUP(Table4[[#This Row],[SKU]],'[1]All Skus'!$A:$Y,2,FALSE))="Crown",(VLOOKUP(Table4[[#This Row],[SKU]],'[1]All Skus'!$A:$Y,4,FALSE)),""))</f>
        <v>DCI4X300</v>
      </c>
      <c r="D36" s="16" t="str">
        <f>(IF((VLOOKUP(Table4[[#This Row],[SKU]],'[1]All Skus'!$A:$Y,2,FALSE))="Crown",(VLOOKUP(Table4[[#This Row],[SKU]],'[1]All Skus'!$A:$Y,5,FALSE)),""))</f>
        <v>DCI</v>
      </c>
      <c r="E36" s="15" t="str">
        <f>(IF((VLOOKUP(Table4[[#This Row],[SKU]],'[1]All Skus'!$A:$Y,2,FALSE))="Crown",(VLOOKUP(Table4[[#This Row],[SKU]],'[1]All Skus'!$A:$Y,6,FALSE)),""))</f>
        <v/>
      </c>
      <c r="F36" s="15">
        <f>(IF((VLOOKUP(Table4[[#This Row],[SKU]],'[1]All Skus'!$A:$Y,2,FALSE))="Crown",(VLOOKUP(Table4[[#This Row],[SKU]],'[1]All Skus'!$A:$Y,7,FALSE)),""))</f>
        <v>0</v>
      </c>
      <c r="G36" s="15" t="str">
        <f>(IF((VLOOKUP(Table4[[#This Row],[SKU]],'[1]All Skus'!$A:$Y,2,FALSE))="Crown",(VLOOKUP(Table4[[#This Row],[SKU]],'[1]All Skus'!$A:$Y,8,FALSE)),""))</f>
        <v>DCI4X300 ANALOG</v>
      </c>
      <c r="H36" s="17" t="str">
        <f>(IF((VLOOKUP(Table4[[#This Row],[SKU]],'[1]All Skus'!$A:$Y,2,FALSE))="Crown",(VLOOKUP(Table4[[#This Row],[SKU]],'[1]All Skus'!$A:$Y,9,FALSE)),""))</f>
        <v xml:space="preserve">Four-channel, Analog Power Amplifier, 300W @ 4Ω, 70V/100V </v>
      </c>
      <c r="I36" s="18">
        <f>(IF((VLOOKUP(Table4[[#This Row],[SKU]],'[1]All Skus'!$A:$Y,2,FALSE))="Crown",(VLOOKUP(Table4[[#This Row],[SKU]],'[1]All Skus'!$A:$Y,10,FALSE)),""))</f>
        <v>2730</v>
      </c>
      <c r="J36" s="18">
        <f>(IF((VLOOKUP(Table4[[#This Row],[SKU]],'[1]All Skus'!$A:$Y,2,FALSE))="Crown",(VLOOKUP(Table4[[#This Row],[SKU]],'[1]All Skus'!$A:$Y,11,FALSE)),""))</f>
        <v>2730</v>
      </c>
      <c r="K36" s="19">
        <f>(IF((VLOOKUP(Table4[[#This Row],[SKU]],'[1]All Skus'!$A:$Y,2,FALSE))="Crown",(VLOOKUP(Table4[[#This Row],[SKU]],'[1]All Skus'!$A:$Y,15,FALSE)),""))</f>
        <v>1</v>
      </c>
      <c r="L36" s="20">
        <f>(IF((VLOOKUP(Table4[[#This Row],[SKU]],'[1]All Skus'!$A:$Y,2,FALSE))="Crown",(VLOOKUP(Table4[[#This Row],[SKU]],'[1]All Skus'!$A:$Y,16,FALSE)),""))</f>
        <v>691991008719</v>
      </c>
      <c r="M36" s="20">
        <f>(IF((VLOOKUP(Table4[[#This Row],[SKU]],'[1]All Skus'!$A:$Y,2,FALSE))="Crown",(VLOOKUP(Table4[[#This Row],[SKU]],'[1]All Skus'!$A:$Y,17,FALSE)),""))</f>
        <v>0</v>
      </c>
      <c r="N36" s="19" t="str">
        <f>(IF((VLOOKUP(Table4[[#This Row],[SKU]],'[1]All Skus'!$A:$Y,2,FALSE))="Crown",(VLOOKUP(Table4[[#This Row],[SKU]],'[1]All Skus'!$A:$Y,18,FALSE)),""))</f>
        <v/>
      </c>
      <c r="O36" s="19" t="str">
        <f>(IF((VLOOKUP(Table4[[#This Row],[SKU]],'[1]All Skus'!$A:$Y,2,FALSE))="Crown",(VLOOKUP(Table4[[#This Row],[SKU]],'[1]All Skus'!$A:$Y,19,FALSE)),""))</f>
        <v/>
      </c>
      <c r="P36" s="19" t="str">
        <f>(IF((VLOOKUP(Table4[[#This Row],[SKU]],'[1]All Skus'!$A:$Y,2,FALSE))="Crown",(VLOOKUP(Table4[[#This Row],[SKU]],'[1]All Skus'!$A:$Y,20,FALSE)),""))</f>
        <v/>
      </c>
      <c r="Q36" s="19" t="str">
        <f>(IF((VLOOKUP(Table4[[#This Row],[SKU]],'[1]All Skus'!$A:$Y,2,FALSE))="Crown",(VLOOKUP(Table4[[#This Row],[SKU]],'[1]All Skus'!$A:$Y,21,FALSE)),""))</f>
        <v/>
      </c>
      <c r="R36" s="19" t="str">
        <f>(IF((VLOOKUP(Table4[[#This Row],[SKU]],'[1]All Skus'!$A:$Y,2,FALSE))="Crown",(VLOOKUP(Table4[[#This Row],[SKU]],'[1]All Skus'!$A:$Y,22,FALSE)),""))</f>
        <v>MX</v>
      </c>
      <c r="S36" s="19" t="str">
        <f>(IF((VLOOKUP(Table4[[#This Row],[SKU]],'[1]All Skus'!$A:$Y,2,FALSE))="Crown",(VLOOKUP(Table4[[#This Row],[SKU]],'[1]All Skus'!$A:$Y,23,FALSE)),""))</f>
        <v>Compliant</v>
      </c>
      <c r="T36" s="21" t="str">
        <f>(IF((VLOOKUP(Table4[[#This Row],[SKU]],'[1]All Skus'!$A:$Y,2,FALSE))="Crown",(VLOOKUP(Table4[[#This Row],[SKU]],'[1]All Skus'!$A:$Y,24,FALSE)),""))</f>
        <v>https://www.crownaudio.com/en/products/dci-4-300</v>
      </c>
      <c r="U36" s="22">
        <v>34</v>
      </c>
      <c r="V36"/>
      <c r="W36"/>
      <c r="X36"/>
      <c r="Y36"/>
      <c r="Z36"/>
    </row>
    <row r="37" spans="1:26" s="15" customFormat="1" ht="15" customHeight="1" x14ac:dyDescent="0.3">
      <c r="A37" s="14" t="s">
        <v>56</v>
      </c>
      <c r="B37" s="15" t="str">
        <f>(IF((VLOOKUP(Table4[[#This Row],[SKU]],'[1]All Skus'!$A:$Y,2,FALSE))="Crown",(VLOOKUP(Table4[[#This Row],[SKU]],'[1]All Skus'!$A:$Y,3,FALSE)),""))</f>
        <v>DriveCore Install Analog Series</v>
      </c>
      <c r="C37" s="15" t="str">
        <f>(IF((VLOOKUP(Table4[[#This Row],[SKU]],'[1]All Skus'!$A:$Y,2,FALSE))="Crown",(VLOOKUP(Table4[[#This Row],[SKU]],'[1]All Skus'!$A:$Y,4,FALSE)),""))</f>
        <v>DCI4X600</v>
      </c>
      <c r="D37" s="16" t="str">
        <f>(IF((VLOOKUP(Table4[[#This Row],[SKU]],'[1]All Skus'!$A:$Y,2,FALSE))="Crown",(VLOOKUP(Table4[[#This Row],[SKU]],'[1]All Skus'!$A:$Y,5,FALSE)),""))</f>
        <v>DCI</v>
      </c>
      <c r="E37" s="15" t="str">
        <f>(IF((VLOOKUP(Table4[[#This Row],[SKU]],'[1]All Skus'!$A:$Y,2,FALSE))="Crown",(VLOOKUP(Table4[[#This Row],[SKU]],'[1]All Skus'!$A:$Y,6,FALSE)),""))</f>
        <v/>
      </c>
      <c r="F37" s="15">
        <f>(IF((VLOOKUP(Table4[[#This Row],[SKU]],'[1]All Skus'!$A:$Y,2,FALSE))="Crown",(VLOOKUP(Table4[[#This Row],[SKU]],'[1]All Skus'!$A:$Y,7,FALSE)),""))</f>
        <v>0</v>
      </c>
      <c r="G37" s="15" t="str">
        <f>(IF((VLOOKUP(Table4[[#This Row],[SKU]],'[1]All Skus'!$A:$Y,2,FALSE))="Crown",(VLOOKUP(Table4[[#This Row],[SKU]],'[1]All Skus'!$A:$Y,8,FALSE)),""))</f>
        <v>DCI4X600 ANALOG</v>
      </c>
      <c r="H37" s="17" t="str">
        <f>(IF((VLOOKUP(Table4[[#This Row],[SKU]],'[1]All Skus'!$A:$Y,2,FALSE))="Crown",(VLOOKUP(Table4[[#This Row],[SKU]],'[1]All Skus'!$A:$Y,9,FALSE)),""))</f>
        <v xml:space="preserve">Four-channel, Analog Power Amplifier, 600W @ 4Ω, 70V/100V </v>
      </c>
      <c r="I37" s="18">
        <f>(IF((VLOOKUP(Table4[[#This Row],[SKU]],'[1]All Skus'!$A:$Y,2,FALSE))="Crown",(VLOOKUP(Table4[[#This Row],[SKU]],'[1]All Skus'!$A:$Y,10,FALSE)),""))</f>
        <v>4069</v>
      </c>
      <c r="J37" s="18">
        <f>(IF((VLOOKUP(Table4[[#This Row],[SKU]],'[1]All Skus'!$A:$Y,2,FALSE))="Crown",(VLOOKUP(Table4[[#This Row],[SKU]],'[1]All Skus'!$A:$Y,11,FALSE)),""))</f>
        <v>4069</v>
      </c>
      <c r="K37" s="19">
        <f>(IF((VLOOKUP(Table4[[#This Row],[SKU]],'[1]All Skus'!$A:$Y,2,FALSE))="Crown",(VLOOKUP(Table4[[#This Row],[SKU]],'[1]All Skus'!$A:$Y,15,FALSE)),""))</f>
        <v>1</v>
      </c>
      <c r="L37" s="20">
        <f>(IF((VLOOKUP(Table4[[#This Row],[SKU]],'[1]All Skus'!$A:$Y,2,FALSE))="Crown",(VLOOKUP(Table4[[#This Row],[SKU]],'[1]All Skus'!$A:$Y,16,FALSE)),""))</f>
        <v>691991008351</v>
      </c>
      <c r="M37" s="20">
        <f>(IF((VLOOKUP(Table4[[#This Row],[SKU]],'[1]All Skus'!$A:$Y,2,FALSE))="Crown",(VLOOKUP(Table4[[#This Row],[SKU]],'[1]All Skus'!$A:$Y,17,FALSE)),""))</f>
        <v>0</v>
      </c>
      <c r="N37" s="19" t="str">
        <f>(IF((VLOOKUP(Table4[[#This Row],[SKU]],'[1]All Skus'!$A:$Y,2,FALSE))="Crown",(VLOOKUP(Table4[[#This Row],[SKU]],'[1]All Skus'!$A:$Y,18,FALSE)),""))</f>
        <v/>
      </c>
      <c r="O37" s="19" t="str">
        <f>(IF((VLOOKUP(Table4[[#This Row],[SKU]],'[1]All Skus'!$A:$Y,2,FALSE))="Crown",(VLOOKUP(Table4[[#This Row],[SKU]],'[1]All Skus'!$A:$Y,19,FALSE)),""))</f>
        <v/>
      </c>
      <c r="P37" s="19" t="str">
        <f>(IF((VLOOKUP(Table4[[#This Row],[SKU]],'[1]All Skus'!$A:$Y,2,FALSE))="Crown",(VLOOKUP(Table4[[#This Row],[SKU]],'[1]All Skus'!$A:$Y,20,FALSE)),""))</f>
        <v/>
      </c>
      <c r="Q37" s="19" t="str">
        <f>(IF((VLOOKUP(Table4[[#This Row],[SKU]],'[1]All Skus'!$A:$Y,2,FALSE))="Crown",(VLOOKUP(Table4[[#This Row],[SKU]],'[1]All Skus'!$A:$Y,21,FALSE)),""))</f>
        <v/>
      </c>
      <c r="R37" s="19" t="str">
        <f>(IF((VLOOKUP(Table4[[#This Row],[SKU]],'[1]All Skus'!$A:$Y,2,FALSE))="Crown",(VLOOKUP(Table4[[#This Row],[SKU]],'[1]All Skus'!$A:$Y,22,FALSE)),""))</f>
        <v>MX</v>
      </c>
      <c r="S37" s="19" t="str">
        <f>(IF((VLOOKUP(Table4[[#This Row],[SKU]],'[1]All Skus'!$A:$Y,2,FALSE))="Crown",(VLOOKUP(Table4[[#This Row],[SKU]],'[1]All Skus'!$A:$Y,23,FALSE)),""))</f>
        <v>Compliant</v>
      </c>
      <c r="T37" s="21" t="str">
        <f>(IF((VLOOKUP(Table4[[#This Row],[SKU]],'[1]All Skus'!$A:$Y,2,FALSE))="Crown",(VLOOKUP(Table4[[#This Row],[SKU]],'[1]All Skus'!$A:$Y,24,FALSE)),""))</f>
        <v>https://www.crownaudio.com/en/products/dci-4-600</v>
      </c>
      <c r="U37" s="22">
        <v>35</v>
      </c>
      <c r="V37"/>
      <c r="W37"/>
      <c r="X37"/>
      <c r="Y37"/>
      <c r="Z37"/>
    </row>
    <row r="38" spans="1:26" s="15" customFormat="1" ht="15" customHeight="1" x14ac:dyDescent="0.3">
      <c r="A38" s="14" t="s">
        <v>57</v>
      </c>
      <c r="B38" s="15" t="str">
        <f>(IF((VLOOKUP(Table4[[#This Row],[SKU]],'[1]All Skus'!$A:$Y,2,FALSE))="Crown",(VLOOKUP(Table4[[#This Row],[SKU]],'[1]All Skus'!$A:$Y,3,FALSE)),""))</f>
        <v>DriveCore Install Analog Series</v>
      </c>
      <c r="C38" s="15" t="str">
        <f>(IF((VLOOKUP(Table4[[#This Row],[SKU]],'[1]All Skus'!$A:$Y,2,FALSE))="Crown",(VLOOKUP(Table4[[#This Row],[SKU]],'[1]All Skus'!$A:$Y,4,FALSE)),""))</f>
        <v>DCI8X300</v>
      </c>
      <c r="D38" s="16" t="str">
        <f>(IF((VLOOKUP(Table4[[#This Row],[SKU]],'[1]All Skus'!$A:$Y,2,FALSE))="Crown",(VLOOKUP(Table4[[#This Row],[SKU]],'[1]All Skus'!$A:$Y,5,FALSE)),""))</f>
        <v>DCI</v>
      </c>
      <c r="E38" s="15" t="str">
        <f>(IF((VLOOKUP(Table4[[#This Row],[SKU]],'[1]All Skus'!$A:$Y,2,FALSE))="Crown",(VLOOKUP(Table4[[#This Row],[SKU]],'[1]All Skus'!$A:$Y,6,FALSE)),""))</f>
        <v/>
      </c>
      <c r="F38" s="15">
        <f>(IF((VLOOKUP(Table4[[#This Row],[SKU]],'[1]All Skus'!$A:$Y,2,FALSE))="Crown",(VLOOKUP(Table4[[#This Row],[SKU]],'[1]All Skus'!$A:$Y,7,FALSE)),""))</f>
        <v>0</v>
      </c>
      <c r="G38" s="15" t="str">
        <f>(IF((VLOOKUP(Table4[[#This Row],[SKU]],'[1]All Skus'!$A:$Y,2,FALSE))="Crown",(VLOOKUP(Table4[[#This Row],[SKU]],'[1]All Skus'!$A:$Y,8,FALSE)),""))</f>
        <v>DCI8X300 ANALOG</v>
      </c>
      <c r="H38" s="17" t="str">
        <f>(IF((VLOOKUP(Table4[[#This Row],[SKU]],'[1]All Skus'!$A:$Y,2,FALSE))="Crown",(VLOOKUP(Table4[[#This Row],[SKU]],'[1]All Skus'!$A:$Y,9,FALSE)),""))</f>
        <v xml:space="preserve">Eight-channel, Analog Power Amplifier, 300W @ 4Ω, 70V/100V </v>
      </c>
      <c r="I38" s="18">
        <f>(IF((VLOOKUP(Table4[[#This Row],[SKU]],'[1]All Skus'!$A:$Y,2,FALSE))="Crown",(VLOOKUP(Table4[[#This Row],[SKU]],'[1]All Skus'!$A:$Y,10,FALSE)),""))</f>
        <v>5410</v>
      </c>
      <c r="J38" s="18">
        <f>(IF((VLOOKUP(Table4[[#This Row],[SKU]],'[1]All Skus'!$A:$Y,2,FALSE))="Crown",(VLOOKUP(Table4[[#This Row],[SKU]],'[1]All Skus'!$A:$Y,11,FALSE)),""))</f>
        <v>5410</v>
      </c>
      <c r="K38" s="19">
        <f>(IF((VLOOKUP(Table4[[#This Row],[SKU]],'[1]All Skus'!$A:$Y,2,FALSE))="Crown",(VLOOKUP(Table4[[#This Row],[SKU]],'[1]All Skus'!$A:$Y,15,FALSE)),""))</f>
        <v>1</v>
      </c>
      <c r="L38" s="20">
        <f>(IF((VLOOKUP(Table4[[#This Row],[SKU]],'[1]All Skus'!$A:$Y,2,FALSE))="Crown",(VLOOKUP(Table4[[#This Row],[SKU]],'[1]All Skus'!$A:$Y,16,FALSE)),""))</f>
        <v>691991008856</v>
      </c>
      <c r="M38" s="20">
        <f>(IF((VLOOKUP(Table4[[#This Row],[SKU]],'[1]All Skus'!$A:$Y,2,FALSE))="Crown",(VLOOKUP(Table4[[#This Row],[SKU]],'[1]All Skus'!$A:$Y,17,FALSE)),""))</f>
        <v>0</v>
      </c>
      <c r="N38" s="19" t="str">
        <f>(IF((VLOOKUP(Table4[[#This Row],[SKU]],'[1]All Skus'!$A:$Y,2,FALSE))="Crown",(VLOOKUP(Table4[[#This Row],[SKU]],'[1]All Skus'!$A:$Y,18,FALSE)),""))</f>
        <v/>
      </c>
      <c r="O38" s="19" t="str">
        <f>(IF((VLOOKUP(Table4[[#This Row],[SKU]],'[1]All Skus'!$A:$Y,2,FALSE))="Crown",(VLOOKUP(Table4[[#This Row],[SKU]],'[1]All Skus'!$A:$Y,19,FALSE)),""))</f>
        <v/>
      </c>
      <c r="P38" s="19" t="str">
        <f>(IF((VLOOKUP(Table4[[#This Row],[SKU]],'[1]All Skus'!$A:$Y,2,FALSE))="Crown",(VLOOKUP(Table4[[#This Row],[SKU]],'[1]All Skus'!$A:$Y,20,FALSE)),""))</f>
        <v/>
      </c>
      <c r="Q38" s="19" t="str">
        <f>(IF((VLOOKUP(Table4[[#This Row],[SKU]],'[1]All Skus'!$A:$Y,2,FALSE))="Crown",(VLOOKUP(Table4[[#This Row],[SKU]],'[1]All Skus'!$A:$Y,21,FALSE)),""))</f>
        <v/>
      </c>
      <c r="R38" s="19" t="str">
        <f>(IF((VLOOKUP(Table4[[#This Row],[SKU]],'[1]All Skus'!$A:$Y,2,FALSE))="Crown",(VLOOKUP(Table4[[#This Row],[SKU]],'[1]All Skus'!$A:$Y,22,FALSE)),""))</f>
        <v>MX</v>
      </c>
      <c r="S38" s="19" t="str">
        <f>(IF((VLOOKUP(Table4[[#This Row],[SKU]],'[1]All Skus'!$A:$Y,2,FALSE))="Crown",(VLOOKUP(Table4[[#This Row],[SKU]],'[1]All Skus'!$A:$Y,23,FALSE)),""))</f>
        <v>Compliant</v>
      </c>
      <c r="T38" s="21" t="str">
        <f>(IF((VLOOKUP(Table4[[#This Row],[SKU]],'[1]All Skus'!$A:$Y,2,FALSE))="Crown",(VLOOKUP(Table4[[#This Row],[SKU]],'[1]All Skus'!$A:$Y,24,FALSE)),""))</f>
        <v>https://www.crownaudio.com/en/products/dci-8-300</v>
      </c>
      <c r="U38" s="22">
        <v>36</v>
      </c>
      <c r="V38"/>
      <c r="W38"/>
      <c r="X38"/>
      <c r="Y38"/>
      <c r="Z38"/>
    </row>
    <row r="39" spans="1:26" s="15" customFormat="1" ht="15" customHeight="1" x14ac:dyDescent="0.3">
      <c r="A39" s="14" t="s">
        <v>58</v>
      </c>
      <c r="B39" s="15" t="str">
        <f>(IF((VLOOKUP(Table4[[#This Row],[SKU]],'[1]All Skus'!$A:$Y,2,FALSE))="Crown",(VLOOKUP(Table4[[#This Row],[SKU]],'[1]All Skus'!$A:$Y,3,FALSE)),""))</f>
        <v>DriveCore Install Analog Series</v>
      </c>
      <c r="C39" s="15" t="str">
        <f>(IF((VLOOKUP(Table4[[#This Row],[SKU]],'[1]All Skus'!$A:$Y,2,FALSE))="Crown",(VLOOKUP(Table4[[#This Row],[SKU]],'[1]All Skus'!$A:$Y,4,FALSE)),""))</f>
        <v>DCI8X600</v>
      </c>
      <c r="D39" s="16" t="str">
        <f>(IF((VLOOKUP(Table4[[#This Row],[SKU]],'[1]All Skus'!$A:$Y,2,FALSE))="Crown",(VLOOKUP(Table4[[#This Row],[SKU]],'[1]All Skus'!$A:$Y,5,FALSE)),""))</f>
        <v>DCI</v>
      </c>
      <c r="E39" s="15" t="str">
        <f>(IF((VLOOKUP(Table4[[#This Row],[SKU]],'[1]All Skus'!$A:$Y,2,FALSE))="Crown",(VLOOKUP(Table4[[#This Row],[SKU]],'[1]All Skus'!$A:$Y,6,FALSE)),""))</f>
        <v/>
      </c>
      <c r="F39" s="15">
        <f>(IF((VLOOKUP(Table4[[#This Row],[SKU]],'[1]All Skus'!$A:$Y,2,FALSE))="Crown",(VLOOKUP(Table4[[#This Row],[SKU]],'[1]All Skus'!$A:$Y,7,FALSE)),""))</f>
        <v>0</v>
      </c>
      <c r="G39" s="15" t="str">
        <f>(IF((VLOOKUP(Table4[[#This Row],[SKU]],'[1]All Skus'!$A:$Y,2,FALSE))="Crown",(VLOOKUP(Table4[[#This Row],[SKU]],'[1]All Skus'!$A:$Y,8,FALSE)),""))</f>
        <v>DCI8X600 ANALOG</v>
      </c>
      <c r="H39" s="17" t="str">
        <f>(IF((VLOOKUP(Table4[[#This Row],[SKU]],'[1]All Skus'!$A:$Y,2,FALSE))="Crown",(VLOOKUP(Table4[[#This Row],[SKU]],'[1]All Skus'!$A:$Y,9,FALSE)),""))</f>
        <v xml:space="preserve">Eight-channel, Analog Power Amplifier, 600W @ 4Ω, 70V/100V </v>
      </c>
      <c r="I39" s="18">
        <f>(IF((VLOOKUP(Table4[[#This Row],[SKU]],'[1]All Skus'!$A:$Y,2,FALSE))="Crown",(VLOOKUP(Table4[[#This Row],[SKU]],'[1]All Skus'!$A:$Y,10,FALSE)),""))</f>
        <v>8120</v>
      </c>
      <c r="J39" s="18">
        <f>(IF((VLOOKUP(Table4[[#This Row],[SKU]],'[1]All Skus'!$A:$Y,2,FALSE))="Crown",(VLOOKUP(Table4[[#This Row],[SKU]],'[1]All Skus'!$A:$Y,11,FALSE)),""))</f>
        <v>8120</v>
      </c>
      <c r="K39" s="19">
        <f>(IF((VLOOKUP(Table4[[#This Row],[SKU]],'[1]All Skus'!$A:$Y,2,FALSE))="Crown",(VLOOKUP(Table4[[#This Row],[SKU]],'[1]All Skus'!$A:$Y,15,FALSE)),""))</f>
        <v>1</v>
      </c>
      <c r="L39" s="20">
        <f>(IF((VLOOKUP(Table4[[#This Row],[SKU]],'[1]All Skus'!$A:$Y,2,FALSE))="Crown",(VLOOKUP(Table4[[#This Row],[SKU]],'[1]All Skus'!$A:$Y,16,FALSE)),""))</f>
        <v>691991009563</v>
      </c>
      <c r="M39" s="20">
        <f>(IF((VLOOKUP(Table4[[#This Row],[SKU]],'[1]All Skus'!$A:$Y,2,FALSE))="Crown",(VLOOKUP(Table4[[#This Row],[SKU]],'[1]All Skus'!$A:$Y,17,FALSE)),""))</f>
        <v>0</v>
      </c>
      <c r="N39" s="19" t="str">
        <f>(IF((VLOOKUP(Table4[[#This Row],[SKU]],'[1]All Skus'!$A:$Y,2,FALSE))="Crown",(VLOOKUP(Table4[[#This Row],[SKU]],'[1]All Skus'!$A:$Y,18,FALSE)),""))</f>
        <v/>
      </c>
      <c r="O39" s="19" t="str">
        <f>(IF((VLOOKUP(Table4[[#This Row],[SKU]],'[1]All Skus'!$A:$Y,2,FALSE))="Crown",(VLOOKUP(Table4[[#This Row],[SKU]],'[1]All Skus'!$A:$Y,19,FALSE)),""))</f>
        <v/>
      </c>
      <c r="P39" s="19" t="str">
        <f>(IF((VLOOKUP(Table4[[#This Row],[SKU]],'[1]All Skus'!$A:$Y,2,FALSE))="Crown",(VLOOKUP(Table4[[#This Row],[SKU]],'[1]All Skus'!$A:$Y,20,FALSE)),""))</f>
        <v/>
      </c>
      <c r="Q39" s="19" t="str">
        <f>(IF((VLOOKUP(Table4[[#This Row],[SKU]],'[1]All Skus'!$A:$Y,2,FALSE))="Crown",(VLOOKUP(Table4[[#This Row],[SKU]],'[1]All Skus'!$A:$Y,21,FALSE)),""))</f>
        <v/>
      </c>
      <c r="R39" s="19" t="str">
        <f>(IF((VLOOKUP(Table4[[#This Row],[SKU]],'[1]All Skus'!$A:$Y,2,FALSE))="Crown",(VLOOKUP(Table4[[#This Row],[SKU]],'[1]All Skus'!$A:$Y,22,FALSE)),""))</f>
        <v>MX</v>
      </c>
      <c r="S39" s="19" t="str">
        <f>(IF((VLOOKUP(Table4[[#This Row],[SKU]],'[1]All Skus'!$A:$Y,2,FALSE))="Crown",(VLOOKUP(Table4[[#This Row],[SKU]],'[1]All Skus'!$A:$Y,23,FALSE)),""))</f>
        <v>Compliant</v>
      </c>
      <c r="T39" s="21" t="str">
        <f>(IF((VLOOKUP(Table4[[#This Row],[SKU]],'[1]All Skus'!$A:$Y,2,FALSE))="Crown",(VLOOKUP(Table4[[#This Row],[SKU]],'[1]All Skus'!$A:$Y,24,FALSE)),""))</f>
        <v>https://www.crownaudio.com/en/products/dci-8-600</v>
      </c>
      <c r="U39" s="22">
        <v>37</v>
      </c>
      <c r="V39"/>
      <c r="W39"/>
      <c r="X39"/>
      <c r="Y39"/>
      <c r="Z39"/>
    </row>
    <row r="40" spans="1:26" s="15" customFormat="1" ht="15" customHeight="1" x14ac:dyDescent="0.3">
      <c r="A40" s="14" t="s">
        <v>59</v>
      </c>
      <c r="B40" s="15" t="str">
        <f>(IF((VLOOKUP(Table4[[#This Row],[SKU]],'[1]All Skus'!$A:$Y,2,FALSE))="Crown",(VLOOKUP(Table4[[#This Row],[SKU]],'[1]All Skus'!$A:$Y,3,FALSE)),""))</f>
        <v>DriveCore Install DA Series</v>
      </c>
      <c r="C40" s="15" t="str">
        <f>(IF((VLOOKUP(Table4[[#This Row],[SKU]],'[1]All Skus'!$A:$Y,2,FALSE))="Crown",(VLOOKUP(Table4[[#This Row],[SKU]],'[1]All Skus'!$A:$Y,4,FALSE)),""))</f>
        <v>DCI4X1250DA</v>
      </c>
      <c r="D40" s="16" t="str">
        <f>(IF((VLOOKUP(Table4[[#This Row],[SKU]],'[1]All Skus'!$A:$Y,2,FALSE))="Crown",(VLOOKUP(Table4[[#This Row],[SKU]],'[1]All Skus'!$A:$Y,5,FALSE)),""))</f>
        <v>DCI</v>
      </c>
      <c r="E40" s="15" t="str">
        <f>(IF((VLOOKUP(Table4[[#This Row],[SKU]],'[1]All Skus'!$A:$Y,2,FALSE))="Crown",(VLOOKUP(Table4[[#This Row],[SKU]],'[1]All Skus'!$A:$Y,6,FALSE)),""))</f>
        <v/>
      </c>
      <c r="F40" s="15">
        <f>(IF((VLOOKUP(Table4[[#This Row],[SKU]],'[1]All Skus'!$A:$Y,2,FALSE))="Crown",(VLOOKUP(Table4[[#This Row],[SKU]],'[1]All Skus'!$A:$Y,7,FALSE)),""))</f>
        <v>0</v>
      </c>
      <c r="G40" s="15" t="str">
        <f>(IF((VLOOKUP(Table4[[#This Row],[SKU]],'[1]All Skus'!$A:$Y,2,FALSE))="Crown",(VLOOKUP(Table4[[#This Row],[SKU]],'[1]All Skus'!$A:$Y,8,FALSE)),""))</f>
        <v>DCI4X1250 DANTE</v>
      </c>
      <c r="H40" s="17" t="str">
        <f>(IF((VLOOKUP(Table4[[#This Row],[SKU]],'[1]All Skus'!$A:$Y,2,FALSE))="Crown",(VLOOKUP(Table4[[#This Row],[SKU]],'[1]All Skus'!$A:$Y,9,FALSE)),""))</f>
        <v>Four-channel, DSP based Power Amplifier, 1250W @ 4Ω, 70V/100V with Dante™ / AES67 Networked Audio</v>
      </c>
      <c r="I40" s="18">
        <f>(IF((VLOOKUP(Table4[[#This Row],[SKU]],'[1]All Skus'!$A:$Y,2,FALSE))="Crown",(VLOOKUP(Table4[[#This Row],[SKU]],'[1]All Skus'!$A:$Y,10,FALSE)),""))</f>
        <v>6890</v>
      </c>
      <c r="J40" s="18">
        <f>(IF((VLOOKUP(Table4[[#This Row],[SKU]],'[1]All Skus'!$A:$Y,2,FALSE))="Crown",(VLOOKUP(Table4[[#This Row],[SKU]],'[1]All Skus'!$A:$Y,11,FALSE)),""))</f>
        <v>6890</v>
      </c>
      <c r="K40" s="19">
        <f>(IF((VLOOKUP(Table4[[#This Row],[SKU]],'[1]All Skus'!$A:$Y,2,FALSE))="Crown",(VLOOKUP(Table4[[#This Row],[SKU]],'[1]All Skus'!$A:$Y,15,FALSE)),""))</f>
        <v>1</v>
      </c>
      <c r="L40" s="20">
        <f>(IF((VLOOKUP(Table4[[#This Row],[SKU]],'[1]All Skus'!$A:$Y,2,FALSE))="Crown",(VLOOKUP(Table4[[#This Row],[SKU]],'[1]All Skus'!$A:$Y,16,FALSE)),""))</f>
        <v>691991009945</v>
      </c>
      <c r="M40" s="20">
        <f>(IF((VLOOKUP(Table4[[#This Row],[SKU]],'[1]All Skus'!$A:$Y,2,FALSE))="Crown",(VLOOKUP(Table4[[#This Row],[SKU]],'[1]All Skus'!$A:$Y,17,FALSE)),""))</f>
        <v>0</v>
      </c>
      <c r="N40" s="19" t="str">
        <f>(IF((VLOOKUP(Table4[[#This Row],[SKU]],'[1]All Skus'!$A:$Y,2,FALSE))="Crown",(VLOOKUP(Table4[[#This Row],[SKU]],'[1]All Skus'!$A:$Y,18,FALSE)),""))</f>
        <v/>
      </c>
      <c r="O40" s="19" t="str">
        <f>(IF((VLOOKUP(Table4[[#This Row],[SKU]],'[1]All Skus'!$A:$Y,2,FALSE))="Crown",(VLOOKUP(Table4[[#This Row],[SKU]],'[1]All Skus'!$A:$Y,19,FALSE)),""))</f>
        <v/>
      </c>
      <c r="P40" s="19" t="str">
        <f>(IF((VLOOKUP(Table4[[#This Row],[SKU]],'[1]All Skus'!$A:$Y,2,FALSE))="Crown",(VLOOKUP(Table4[[#This Row],[SKU]],'[1]All Skus'!$A:$Y,20,FALSE)),""))</f>
        <v/>
      </c>
      <c r="Q40" s="19" t="str">
        <f>(IF((VLOOKUP(Table4[[#This Row],[SKU]],'[1]All Skus'!$A:$Y,2,FALSE))="Crown",(VLOOKUP(Table4[[#This Row],[SKU]],'[1]All Skus'!$A:$Y,21,FALSE)),""))</f>
        <v/>
      </c>
      <c r="R40" s="19" t="str">
        <f>(IF((VLOOKUP(Table4[[#This Row],[SKU]],'[1]All Skus'!$A:$Y,2,FALSE))="Crown",(VLOOKUP(Table4[[#This Row],[SKU]],'[1]All Skus'!$A:$Y,22,FALSE)),""))</f>
        <v>MX</v>
      </c>
      <c r="S40" s="19" t="str">
        <f>(IF((VLOOKUP(Table4[[#This Row],[SKU]],'[1]All Skus'!$A:$Y,2,FALSE))="Crown",(VLOOKUP(Table4[[#This Row],[SKU]],'[1]All Skus'!$A:$Y,23,FALSE)),""))</f>
        <v>Compliant</v>
      </c>
      <c r="T40" s="21" t="str">
        <f>(IF((VLOOKUP(Table4[[#This Row],[SKU]],'[1]All Skus'!$A:$Y,2,FALSE))="Crown",(VLOOKUP(Table4[[#This Row],[SKU]],'[1]All Skus'!$A:$Y,24,FALSE)),""))</f>
        <v>https://www.crownaudio.com/en/products/dci-4-1250da</v>
      </c>
      <c r="U40" s="22">
        <v>38</v>
      </c>
      <c r="V40"/>
      <c r="W40"/>
      <c r="X40"/>
      <c r="Y40"/>
      <c r="Z40"/>
    </row>
    <row r="41" spans="1:26" s="15" customFormat="1" ht="15" customHeight="1" x14ac:dyDescent="0.3">
      <c r="A41" s="14" t="s">
        <v>60</v>
      </c>
      <c r="B41" s="15" t="str">
        <f>(IF((VLOOKUP(Table4[[#This Row],[SKU]],'[1]All Skus'!$A:$Y,2,FALSE))="Crown",(VLOOKUP(Table4[[#This Row],[SKU]],'[1]All Skus'!$A:$Y,3,FALSE)),""))</f>
        <v>DriveCore Install DA Series</v>
      </c>
      <c r="C41" s="15" t="str">
        <f>(IF((VLOOKUP(Table4[[#This Row],[SKU]],'[1]All Skus'!$A:$Y,2,FALSE))="Crown",(VLOOKUP(Table4[[#This Row],[SKU]],'[1]All Skus'!$A:$Y,4,FALSE)),""))</f>
        <v>DCI4X300DA</v>
      </c>
      <c r="D41" s="16" t="str">
        <f>(IF((VLOOKUP(Table4[[#This Row],[SKU]],'[1]All Skus'!$A:$Y,2,FALSE))="Crown",(VLOOKUP(Table4[[#This Row],[SKU]],'[1]All Skus'!$A:$Y,5,FALSE)),""))</f>
        <v>DCI</v>
      </c>
      <c r="E41" s="15" t="str">
        <f>(IF((VLOOKUP(Table4[[#This Row],[SKU]],'[1]All Skus'!$A:$Y,2,FALSE))="Crown",(VLOOKUP(Table4[[#This Row],[SKU]],'[1]All Skus'!$A:$Y,6,FALSE)),""))</f>
        <v/>
      </c>
      <c r="F41" s="15">
        <f>(IF((VLOOKUP(Table4[[#This Row],[SKU]],'[1]All Skus'!$A:$Y,2,FALSE))="Crown",(VLOOKUP(Table4[[#This Row],[SKU]],'[1]All Skus'!$A:$Y,7,FALSE)),""))</f>
        <v>0</v>
      </c>
      <c r="G41" s="15" t="str">
        <f>(IF((VLOOKUP(Table4[[#This Row],[SKU]],'[1]All Skus'!$A:$Y,2,FALSE))="Crown",(VLOOKUP(Table4[[#This Row],[SKU]],'[1]All Skus'!$A:$Y,8,FALSE)),""))</f>
        <v>DCI4X300 DANTE</v>
      </c>
      <c r="H41" s="17" t="str">
        <f>(IF((VLOOKUP(Table4[[#This Row],[SKU]],'[1]All Skus'!$A:$Y,2,FALSE))="Crown",(VLOOKUP(Table4[[#This Row],[SKU]],'[1]All Skus'!$A:$Y,9,FALSE)),""))</f>
        <v>Four-channel, DSP based Power Amplifier, 300W @ 4Ω, 70V/100V with Dante™ / AES67 Networked Audio</v>
      </c>
      <c r="I41" s="18">
        <f>(IF((VLOOKUP(Table4[[#This Row],[SKU]],'[1]All Skus'!$A:$Y,2,FALSE))="Crown",(VLOOKUP(Table4[[#This Row],[SKU]],'[1]All Skus'!$A:$Y,10,FALSE)),""))</f>
        <v>3760</v>
      </c>
      <c r="J41" s="18">
        <f>(IF((VLOOKUP(Table4[[#This Row],[SKU]],'[1]All Skus'!$A:$Y,2,FALSE))="Crown",(VLOOKUP(Table4[[#This Row],[SKU]],'[1]All Skus'!$A:$Y,11,FALSE)),""))</f>
        <v>3760</v>
      </c>
      <c r="K41" s="19">
        <f>(IF((VLOOKUP(Table4[[#This Row],[SKU]],'[1]All Skus'!$A:$Y,2,FALSE))="Crown",(VLOOKUP(Table4[[#This Row],[SKU]],'[1]All Skus'!$A:$Y,15,FALSE)),""))</f>
        <v>1</v>
      </c>
      <c r="L41" s="20">
        <f>(IF((VLOOKUP(Table4[[#This Row],[SKU]],'[1]All Skus'!$A:$Y,2,FALSE))="Crown",(VLOOKUP(Table4[[#This Row],[SKU]],'[1]All Skus'!$A:$Y,16,FALSE)),""))</f>
        <v>691991010071</v>
      </c>
      <c r="M41" s="20">
        <f>(IF((VLOOKUP(Table4[[#This Row],[SKU]],'[1]All Skus'!$A:$Y,2,FALSE))="Crown",(VLOOKUP(Table4[[#This Row],[SKU]],'[1]All Skus'!$A:$Y,17,FALSE)),""))</f>
        <v>0</v>
      </c>
      <c r="N41" s="19" t="str">
        <f>(IF((VLOOKUP(Table4[[#This Row],[SKU]],'[1]All Skus'!$A:$Y,2,FALSE))="Crown",(VLOOKUP(Table4[[#This Row],[SKU]],'[1]All Skus'!$A:$Y,18,FALSE)),""))</f>
        <v/>
      </c>
      <c r="O41" s="19" t="str">
        <f>(IF((VLOOKUP(Table4[[#This Row],[SKU]],'[1]All Skus'!$A:$Y,2,FALSE))="Crown",(VLOOKUP(Table4[[#This Row],[SKU]],'[1]All Skus'!$A:$Y,19,FALSE)),""))</f>
        <v/>
      </c>
      <c r="P41" s="19" t="str">
        <f>(IF((VLOOKUP(Table4[[#This Row],[SKU]],'[1]All Skus'!$A:$Y,2,FALSE))="Crown",(VLOOKUP(Table4[[#This Row],[SKU]],'[1]All Skus'!$A:$Y,20,FALSE)),""))</f>
        <v/>
      </c>
      <c r="Q41" s="19" t="str">
        <f>(IF((VLOOKUP(Table4[[#This Row],[SKU]],'[1]All Skus'!$A:$Y,2,FALSE))="Crown",(VLOOKUP(Table4[[#This Row],[SKU]],'[1]All Skus'!$A:$Y,21,FALSE)),""))</f>
        <v/>
      </c>
      <c r="R41" s="19" t="str">
        <f>(IF((VLOOKUP(Table4[[#This Row],[SKU]],'[1]All Skus'!$A:$Y,2,FALSE))="Crown",(VLOOKUP(Table4[[#This Row],[SKU]],'[1]All Skus'!$A:$Y,22,FALSE)),""))</f>
        <v>MX</v>
      </c>
      <c r="S41" s="19" t="str">
        <f>(IF((VLOOKUP(Table4[[#This Row],[SKU]],'[1]All Skus'!$A:$Y,2,FALSE))="Crown",(VLOOKUP(Table4[[#This Row],[SKU]],'[1]All Skus'!$A:$Y,23,FALSE)),""))</f>
        <v>Compliant</v>
      </c>
      <c r="T41" s="21" t="str">
        <f>(IF((VLOOKUP(Table4[[#This Row],[SKU]],'[1]All Skus'!$A:$Y,2,FALSE))="Crown",(VLOOKUP(Table4[[#This Row],[SKU]],'[1]All Skus'!$A:$Y,24,FALSE)),""))</f>
        <v>https://www.crownaudio.com/en/products/dci-4-300da</v>
      </c>
      <c r="U41" s="22">
        <v>39</v>
      </c>
      <c r="V41"/>
      <c r="W41"/>
      <c r="X41"/>
      <c r="Y41"/>
      <c r="Z41"/>
    </row>
    <row r="42" spans="1:26" s="15" customFormat="1" ht="15" customHeight="1" x14ac:dyDescent="0.3">
      <c r="A42" s="14" t="s">
        <v>61</v>
      </c>
      <c r="B42" s="15" t="str">
        <f>(IF((VLOOKUP(Table4[[#This Row],[SKU]],'[1]All Skus'!$A:$Y,2,FALSE))="Crown",(VLOOKUP(Table4[[#This Row],[SKU]],'[1]All Skus'!$A:$Y,3,FALSE)),""))</f>
        <v>DriveCore Install DA Series</v>
      </c>
      <c r="C42" s="15" t="str">
        <f>(IF((VLOOKUP(Table4[[#This Row],[SKU]],'[1]All Skus'!$A:$Y,2,FALSE))="Crown",(VLOOKUP(Table4[[#This Row],[SKU]],'[1]All Skus'!$A:$Y,4,FALSE)),""))</f>
        <v>DCI4X600DA</v>
      </c>
      <c r="D42" s="16" t="str">
        <f>(IF((VLOOKUP(Table4[[#This Row],[SKU]],'[1]All Skus'!$A:$Y,2,FALSE))="Crown",(VLOOKUP(Table4[[#This Row],[SKU]],'[1]All Skus'!$A:$Y,5,FALSE)),""))</f>
        <v>DCI</v>
      </c>
      <c r="E42" s="15" t="str">
        <f>(IF((VLOOKUP(Table4[[#This Row],[SKU]],'[1]All Skus'!$A:$Y,2,FALSE))="Crown",(VLOOKUP(Table4[[#This Row],[SKU]],'[1]All Skus'!$A:$Y,6,FALSE)),""))</f>
        <v/>
      </c>
      <c r="F42" s="15">
        <f>(IF((VLOOKUP(Table4[[#This Row],[SKU]],'[1]All Skus'!$A:$Y,2,FALSE))="Crown",(VLOOKUP(Table4[[#This Row],[SKU]],'[1]All Skus'!$A:$Y,7,FALSE)),""))</f>
        <v>0</v>
      </c>
      <c r="G42" s="15" t="str">
        <f>(IF((VLOOKUP(Table4[[#This Row],[SKU]],'[1]All Skus'!$A:$Y,2,FALSE))="Crown",(VLOOKUP(Table4[[#This Row],[SKU]],'[1]All Skus'!$A:$Y,8,FALSE)),""))</f>
        <v>DCI4X600 DANTE</v>
      </c>
      <c r="H42" s="17" t="str">
        <f>(IF((VLOOKUP(Table4[[#This Row],[SKU]],'[1]All Skus'!$A:$Y,2,FALSE))="Crown",(VLOOKUP(Table4[[#This Row],[SKU]],'[1]All Skus'!$A:$Y,9,FALSE)),""))</f>
        <v>Four-channel, DSP based Power Amplifier, 600W @ 4Ω, 70V/100V with Dante™ / AES67 Networked Audio</v>
      </c>
      <c r="I42" s="18">
        <f>(IF((VLOOKUP(Table4[[#This Row],[SKU]],'[1]All Skus'!$A:$Y,2,FALSE))="Crown",(VLOOKUP(Table4[[#This Row],[SKU]],'[1]All Skus'!$A:$Y,10,FALSE)),""))</f>
        <v>5250</v>
      </c>
      <c r="J42" s="18">
        <f>(IF((VLOOKUP(Table4[[#This Row],[SKU]],'[1]All Skus'!$A:$Y,2,FALSE))="Crown",(VLOOKUP(Table4[[#This Row],[SKU]],'[1]All Skus'!$A:$Y,11,FALSE)),""))</f>
        <v>5250</v>
      </c>
      <c r="K42" s="19">
        <f>(IF((VLOOKUP(Table4[[#This Row],[SKU]],'[1]All Skus'!$A:$Y,2,FALSE))="Crown",(VLOOKUP(Table4[[#This Row],[SKU]],'[1]All Skus'!$A:$Y,15,FALSE)),""))</f>
        <v>1</v>
      </c>
      <c r="L42" s="20">
        <f>(IF((VLOOKUP(Table4[[#This Row],[SKU]],'[1]All Skus'!$A:$Y,2,FALSE))="Crown",(VLOOKUP(Table4[[#This Row],[SKU]],'[1]All Skus'!$A:$Y,16,FALSE)),""))</f>
        <v>691991010132</v>
      </c>
      <c r="M42" s="20">
        <f>(IF((VLOOKUP(Table4[[#This Row],[SKU]],'[1]All Skus'!$A:$Y,2,FALSE))="Crown",(VLOOKUP(Table4[[#This Row],[SKU]],'[1]All Skus'!$A:$Y,17,FALSE)),""))</f>
        <v>0</v>
      </c>
      <c r="N42" s="19" t="str">
        <f>(IF((VLOOKUP(Table4[[#This Row],[SKU]],'[1]All Skus'!$A:$Y,2,FALSE))="Crown",(VLOOKUP(Table4[[#This Row],[SKU]],'[1]All Skus'!$A:$Y,18,FALSE)),""))</f>
        <v/>
      </c>
      <c r="O42" s="19" t="str">
        <f>(IF((VLOOKUP(Table4[[#This Row],[SKU]],'[1]All Skus'!$A:$Y,2,FALSE))="Crown",(VLOOKUP(Table4[[#This Row],[SKU]],'[1]All Skus'!$A:$Y,19,FALSE)),""))</f>
        <v/>
      </c>
      <c r="P42" s="19" t="str">
        <f>(IF((VLOOKUP(Table4[[#This Row],[SKU]],'[1]All Skus'!$A:$Y,2,FALSE))="Crown",(VLOOKUP(Table4[[#This Row],[SKU]],'[1]All Skus'!$A:$Y,20,FALSE)),""))</f>
        <v/>
      </c>
      <c r="Q42" s="19" t="str">
        <f>(IF((VLOOKUP(Table4[[#This Row],[SKU]],'[1]All Skus'!$A:$Y,2,FALSE))="Crown",(VLOOKUP(Table4[[#This Row],[SKU]],'[1]All Skus'!$A:$Y,21,FALSE)),""))</f>
        <v/>
      </c>
      <c r="R42" s="19" t="str">
        <f>(IF((VLOOKUP(Table4[[#This Row],[SKU]],'[1]All Skus'!$A:$Y,2,FALSE))="Crown",(VLOOKUP(Table4[[#This Row],[SKU]],'[1]All Skus'!$A:$Y,22,FALSE)),""))</f>
        <v>MX</v>
      </c>
      <c r="S42" s="19" t="str">
        <f>(IF((VLOOKUP(Table4[[#This Row],[SKU]],'[1]All Skus'!$A:$Y,2,FALSE))="Crown",(VLOOKUP(Table4[[#This Row],[SKU]],'[1]All Skus'!$A:$Y,23,FALSE)),""))</f>
        <v>Compliant</v>
      </c>
      <c r="T42" s="21" t="str">
        <f>(IF((VLOOKUP(Table4[[#This Row],[SKU]],'[1]All Skus'!$A:$Y,2,FALSE))="Crown",(VLOOKUP(Table4[[#This Row],[SKU]],'[1]All Skus'!$A:$Y,24,FALSE)),""))</f>
        <v>https://www.crownaudio.com/en/products/dci-4-600da</v>
      </c>
      <c r="U42" s="22">
        <v>40</v>
      </c>
      <c r="V42"/>
      <c r="W42"/>
      <c r="X42"/>
      <c r="Y42"/>
      <c r="Z42"/>
    </row>
    <row r="43" spans="1:26" s="15" customFormat="1" ht="15" customHeight="1" x14ac:dyDescent="0.3">
      <c r="A43" s="14" t="s">
        <v>62</v>
      </c>
      <c r="B43" s="15" t="str">
        <f>(IF((VLOOKUP(Table4[[#This Row],[SKU]],'[1]All Skus'!$A:$Y,2,FALSE))="Crown",(VLOOKUP(Table4[[#This Row],[SKU]],'[1]All Skus'!$A:$Y,3,FALSE)),""))</f>
        <v>DriveCore Install DA Series</v>
      </c>
      <c r="C43" s="15" t="str">
        <f>(IF((VLOOKUP(Table4[[#This Row],[SKU]],'[1]All Skus'!$A:$Y,2,FALSE))="Crown",(VLOOKUP(Table4[[#This Row],[SKU]],'[1]All Skus'!$A:$Y,4,FALSE)),""))</f>
        <v>DCI8X300DA</v>
      </c>
      <c r="D43" s="16" t="str">
        <f>(IF((VLOOKUP(Table4[[#This Row],[SKU]],'[1]All Skus'!$A:$Y,2,FALSE))="Crown",(VLOOKUP(Table4[[#This Row],[SKU]],'[1]All Skus'!$A:$Y,5,FALSE)),""))</f>
        <v>DCI</v>
      </c>
      <c r="E43" s="15" t="str">
        <f>(IF((VLOOKUP(Table4[[#This Row],[SKU]],'[1]All Skus'!$A:$Y,2,FALSE))="Crown",(VLOOKUP(Table4[[#This Row],[SKU]],'[1]All Skus'!$A:$Y,6,FALSE)),""))</f>
        <v/>
      </c>
      <c r="F43" s="15">
        <f>(IF((VLOOKUP(Table4[[#This Row],[SKU]],'[1]All Skus'!$A:$Y,2,FALSE))="Crown",(VLOOKUP(Table4[[#This Row],[SKU]],'[1]All Skus'!$A:$Y,7,FALSE)),""))</f>
        <v>0</v>
      </c>
      <c r="G43" s="15" t="str">
        <f>(IF((VLOOKUP(Table4[[#This Row],[SKU]],'[1]All Skus'!$A:$Y,2,FALSE))="Crown",(VLOOKUP(Table4[[#This Row],[SKU]],'[1]All Skus'!$A:$Y,8,FALSE)),""))</f>
        <v>DCI8X300 DANTE</v>
      </c>
      <c r="H43" s="17" t="str">
        <f>(IF((VLOOKUP(Table4[[#This Row],[SKU]],'[1]All Skus'!$A:$Y,2,FALSE))="Crown",(VLOOKUP(Table4[[#This Row],[SKU]],'[1]All Skus'!$A:$Y,9,FALSE)),""))</f>
        <v>Eight-channel, DSP based Power Amplifier, 300W @ 4Ω, 70V/100V with Dante™ / AES67 Networked Audio</v>
      </c>
      <c r="I43" s="18">
        <f>(IF((VLOOKUP(Table4[[#This Row],[SKU]],'[1]All Skus'!$A:$Y,2,FALSE))="Crown",(VLOOKUP(Table4[[#This Row],[SKU]],'[1]All Skus'!$A:$Y,10,FALSE)),""))</f>
        <v>7000</v>
      </c>
      <c r="J43" s="18">
        <f>(IF((VLOOKUP(Table4[[#This Row],[SKU]],'[1]All Skus'!$A:$Y,2,FALSE))="Crown",(VLOOKUP(Table4[[#This Row],[SKU]],'[1]All Skus'!$A:$Y,11,FALSE)),""))</f>
        <v>7000</v>
      </c>
      <c r="K43" s="19">
        <f>(IF((VLOOKUP(Table4[[#This Row],[SKU]],'[1]All Skus'!$A:$Y,2,FALSE))="Crown",(VLOOKUP(Table4[[#This Row],[SKU]],'[1]All Skus'!$A:$Y,15,FALSE)),""))</f>
        <v>1</v>
      </c>
      <c r="L43" s="20">
        <f>(IF((VLOOKUP(Table4[[#This Row],[SKU]],'[1]All Skus'!$A:$Y,2,FALSE))="Crown",(VLOOKUP(Table4[[#This Row],[SKU]],'[1]All Skus'!$A:$Y,16,FALSE)),""))</f>
        <v>691991010194</v>
      </c>
      <c r="M43" s="20">
        <f>(IF((VLOOKUP(Table4[[#This Row],[SKU]],'[1]All Skus'!$A:$Y,2,FALSE))="Crown",(VLOOKUP(Table4[[#This Row],[SKU]],'[1]All Skus'!$A:$Y,17,FALSE)),""))</f>
        <v>0</v>
      </c>
      <c r="N43" s="19" t="str">
        <f>(IF((VLOOKUP(Table4[[#This Row],[SKU]],'[1]All Skus'!$A:$Y,2,FALSE))="Crown",(VLOOKUP(Table4[[#This Row],[SKU]],'[1]All Skus'!$A:$Y,18,FALSE)),""))</f>
        <v/>
      </c>
      <c r="O43" s="19" t="str">
        <f>(IF((VLOOKUP(Table4[[#This Row],[SKU]],'[1]All Skus'!$A:$Y,2,FALSE))="Crown",(VLOOKUP(Table4[[#This Row],[SKU]],'[1]All Skus'!$A:$Y,19,FALSE)),""))</f>
        <v/>
      </c>
      <c r="P43" s="19" t="str">
        <f>(IF((VLOOKUP(Table4[[#This Row],[SKU]],'[1]All Skus'!$A:$Y,2,FALSE))="Crown",(VLOOKUP(Table4[[#This Row],[SKU]],'[1]All Skus'!$A:$Y,20,FALSE)),""))</f>
        <v/>
      </c>
      <c r="Q43" s="19" t="str">
        <f>(IF((VLOOKUP(Table4[[#This Row],[SKU]],'[1]All Skus'!$A:$Y,2,FALSE))="Crown",(VLOOKUP(Table4[[#This Row],[SKU]],'[1]All Skus'!$A:$Y,21,FALSE)),""))</f>
        <v/>
      </c>
      <c r="R43" s="19" t="str">
        <f>(IF((VLOOKUP(Table4[[#This Row],[SKU]],'[1]All Skus'!$A:$Y,2,FALSE))="Crown",(VLOOKUP(Table4[[#This Row],[SKU]],'[1]All Skus'!$A:$Y,22,FALSE)),""))</f>
        <v>MX</v>
      </c>
      <c r="S43" s="19" t="str">
        <f>(IF((VLOOKUP(Table4[[#This Row],[SKU]],'[1]All Skus'!$A:$Y,2,FALSE))="Crown",(VLOOKUP(Table4[[#This Row],[SKU]],'[1]All Skus'!$A:$Y,23,FALSE)),""))</f>
        <v>Compliant</v>
      </c>
      <c r="T43" s="21" t="str">
        <f>(IF((VLOOKUP(Table4[[#This Row],[SKU]],'[1]All Skus'!$A:$Y,2,FALSE))="Crown",(VLOOKUP(Table4[[#This Row],[SKU]],'[1]All Skus'!$A:$Y,24,FALSE)),""))</f>
        <v>https://www.crownaudio.com/en/products/dci-8-300da</v>
      </c>
      <c r="U43" s="22">
        <v>41</v>
      </c>
      <c r="V43"/>
      <c r="W43"/>
      <c r="X43"/>
      <c r="Y43"/>
      <c r="Z43"/>
    </row>
    <row r="44" spans="1:26" s="15" customFormat="1" ht="15" customHeight="1" x14ac:dyDescent="0.3">
      <c r="A44" s="14" t="s">
        <v>63</v>
      </c>
      <c r="B44" s="15" t="str">
        <f>(IF((VLOOKUP(Table4[[#This Row],[SKU]],'[1]All Skus'!$A:$Y,2,FALSE))="Crown",(VLOOKUP(Table4[[#This Row],[SKU]],'[1]All Skus'!$A:$Y,3,FALSE)),""))</f>
        <v>DriveCore Install DA Series</v>
      </c>
      <c r="C44" s="15" t="str">
        <f>(IF((VLOOKUP(Table4[[#This Row],[SKU]],'[1]All Skus'!$A:$Y,2,FALSE))="Crown",(VLOOKUP(Table4[[#This Row],[SKU]],'[1]All Skus'!$A:$Y,4,FALSE)),""))</f>
        <v>DCI8X600DA</v>
      </c>
      <c r="D44" s="16" t="str">
        <f>(IF((VLOOKUP(Table4[[#This Row],[SKU]],'[1]All Skus'!$A:$Y,2,FALSE))="Crown",(VLOOKUP(Table4[[#This Row],[SKU]],'[1]All Skus'!$A:$Y,5,FALSE)),""))</f>
        <v>DCI</v>
      </c>
      <c r="E44" s="15" t="str">
        <f>(IF((VLOOKUP(Table4[[#This Row],[SKU]],'[1]All Skus'!$A:$Y,2,FALSE))="Crown",(VLOOKUP(Table4[[#This Row],[SKU]],'[1]All Skus'!$A:$Y,6,FALSE)),""))</f>
        <v/>
      </c>
      <c r="F44" s="15">
        <f>(IF((VLOOKUP(Table4[[#This Row],[SKU]],'[1]All Skus'!$A:$Y,2,FALSE))="Crown",(VLOOKUP(Table4[[#This Row],[SKU]],'[1]All Skus'!$A:$Y,7,FALSE)),""))</f>
        <v>0</v>
      </c>
      <c r="G44" s="15" t="str">
        <f>(IF((VLOOKUP(Table4[[#This Row],[SKU]],'[1]All Skus'!$A:$Y,2,FALSE))="Crown",(VLOOKUP(Table4[[#This Row],[SKU]],'[1]All Skus'!$A:$Y,8,FALSE)),""))</f>
        <v>DCI8X600 DANTE</v>
      </c>
      <c r="H44" s="17" t="str">
        <f>(IF((VLOOKUP(Table4[[#This Row],[SKU]],'[1]All Skus'!$A:$Y,2,FALSE))="Crown",(VLOOKUP(Table4[[#This Row],[SKU]],'[1]All Skus'!$A:$Y,9,FALSE)),""))</f>
        <v>Eight-channel, DSP based Power Amplifier, 600W @ 4Ω, 70V/100V with Dante™ / AES67 Networked Audio</v>
      </c>
      <c r="I44" s="18">
        <f>(IF((VLOOKUP(Table4[[#This Row],[SKU]],'[1]All Skus'!$A:$Y,2,FALSE))="Crown",(VLOOKUP(Table4[[#This Row],[SKU]],'[1]All Skus'!$A:$Y,10,FALSE)),""))</f>
        <v>11100</v>
      </c>
      <c r="J44" s="18">
        <f>(IF((VLOOKUP(Table4[[#This Row],[SKU]],'[1]All Skus'!$A:$Y,2,FALSE))="Crown",(VLOOKUP(Table4[[#This Row],[SKU]],'[1]All Skus'!$A:$Y,11,FALSE)),""))</f>
        <v>11100</v>
      </c>
      <c r="K44" s="19">
        <f>(IF((VLOOKUP(Table4[[#This Row],[SKU]],'[1]All Skus'!$A:$Y,2,FALSE))="Crown",(VLOOKUP(Table4[[#This Row],[SKU]],'[1]All Skus'!$A:$Y,15,FALSE)),""))</f>
        <v>1</v>
      </c>
      <c r="L44" s="20">
        <f>(IF((VLOOKUP(Table4[[#This Row],[SKU]],'[1]All Skus'!$A:$Y,2,FALSE))="Crown",(VLOOKUP(Table4[[#This Row],[SKU]],'[1]All Skus'!$A:$Y,16,FALSE)),""))</f>
        <v>691991010255</v>
      </c>
      <c r="M44" s="20">
        <f>(IF((VLOOKUP(Table4[[#This Row],[SKU]],'[1]All Skus'!$A:$Y,2,FALSE))="Crown",(VLOOKUP(Table4[[#This Row],[SKU]],'[1]All Skus'!$A:$Y,17,FALSE)),""))</f>
        <v>0</v>
      </c>
      <c r="N44" s="19" t="str">
        <f>(IF((VLOOKUP(Table4[[#This Row],[SKU]],'[1]All Skus'!$A:$Y,2,FALSE))="Crown",(VLOOKUP(Table4[[#This Row],[SKU]],'[1]All Skus'!$A:$Y,18,FALSE)),""))</f>
        <v/>
      </c>
      <c r="O44" s="19" t="str">
        <f>(IF((VLOOKUP(Table4[[#This Row],[SKU]],'[1]All Skus'!$A:$Y,2,FALSE))="Crown",(VLOOKUP(Table4[[#This Row],[SKU]],'[1]All Skus'!$A:$Y,19,FALSE)),""))</f>
        <v/>
      </c>
      <c r="P44" s="19" t="str">
        <f>(IF((VLOOKUP(Table4[[#This Row],[SKU]],'[1]All Skus'!$A:$Y,2,FALSE))="Crown",(VLOOKUP(Table4[[#This Row],[SKU]],'[1]All Skus'!$A:$Y,20,FALSE)),""))</f>
        <v/>
      </c>
      <c r="Q44" s="19" t="str">
        <f>(IF((VLOOKUP(Table4[[#This Row],[SKU]],'[1]All Skus'!$A:$Y,2,FALSE))="Crown",(VLOOKUP(Table4[[#This Row],[SKU]],'[1]All Skus'!$A:$Y,21,FALSE)),""))</f>
        <v/>
      </c>
      <c r="R44" s="19" t="str">
        <f>(IF((VLOOKUP(Table4[[#This Row],[SKU]],'[1]All Skus'!$A:$Y,2,FALSE))="Crown",(VLOOKUP(Table4[[#This Row],[SKU]],'[1]All Skus'!$A:$Y,22,FALSE)),""))</f>
        <v>MX</v>
      </c>
      <c r="S44" s="19" t="str">
        <f>(IF((VLOOKUP(Table4[[#This Row],[SKU]],'[1]All Skus'!$A:$Y,2,FALSE))="Crown",(VLOOKUP(Table4[[#This Row],[SKU]],'[1]All Skus'!$A:$Y,23,FALSE)),""))</f>
        <v>Compliant</v>
      </c>
      <c r="T44" s="21" t="str">
        <f>(IF((VLOOKUP(Table4[[#This Row],[SKU]],'[1]All Skus'!$A:$Y,2,FALSE))="Crown",(VLOOKUP(Table4[[#This Row],[SKU]],'[1]All Skus'!$A:$Y,24,FALSE)),""))</f>
        <v>https://www.crownaudio.com/en/products/dci-8-600da</v>
      </c>
      <c r="U44" s="22">
        <v>42</v>
      </c>
      <c r="V44"/>
      <c r="W44"/>
      <c r="X44"/>
      <c r="Y44"/>
      <c r="Z44"/>
    </row>
    <row r="45" spans="1:26" s="15" customFormat="1" ht="15" customHeight="1" x14ac:dyDescent="0.3">
      <c r="A45" s="14" t="s">
        <v>64</v>
      </c>
      <c r="B45" s="15" t="str">
        <f>(IF((VLOOKUP(Table4[[#This Row],[SKU]],'[1]All Skus'!$A:$Y,2,FALSE))="Crown",(VLOOKUP(Table4[[#This Row],[SKU]],'[1]All Skus'!$A:$Y,3,FALSE)),""))</f>
        <v>DriveCore Install Network Series</v>
      </c>
      <c r="C45" s="15" t="str">
        <f>(IF((VLOOKUP(Table4[[#This Row],[SKU]],'[1]All Skus'!$A:$Y,2,FALSE))="Crown",(VLOOKUP(Table4[[#This Row],[SKU]],'[1]All Skus'!$A:$Y,4,FALSE)),""))</f>
        <v>DCI2X1250N</v>
      </c>
      <c r="D45" s="16" t="str">
        <f>(IF((VLOOKUP(Table4[[#This Row],[SKU]],'[1]All Skus'!$A:$Y,2,FALSE))="Crown",(VLOOKUP(Table4[[#This Row],[SKU]],'[1]All Skus'!$A:$Y,5,FALSE)),""))</f>
        <v>DCI</v>
      </c>
      <c r="E45" s="15" t="str">
        <f>(IF((VLOOKUP(Table4[[#This Row],[SKU]],'[1]All Skus'!$A:$Y,2,FALSE))="Crown",(VLOOKUP(Table4[[#This Row],[SKU]],'[1]All Skus'!$A:$Y,6,FALSE)),""))</f>
        <v/>
      </c>
      <c r="F45" s="15">
        <f>(IF((VLOOKUP(Table4[[#This Row],[SKU]],'[1]All Skus'!$A:$Y,2,FALSE))="Crown",(VLOOKUP(Table4[[#This Row],[SKU]],'[1]All Skus'!$A:$Y,7,FALSE)),""))</f>
        <v>0</v>
      </c>
      <c r="G45" s="15" t="str">
        <f>(IF((VLOOKUP(Table4[[#This Row],[SKU]],'[1]All Skus'!$A:$Y,2,FALSE))="Crown",(VLOOKUP(Table4[[#This Row],[SKU]],'[1]All Skus'!$A:$Y,8,FALSE)),""))</f>
        <v>DCI2X1250 NETWORK</v>
      </c>
      <c r="H45" s="17" t="str">
        <f>(IF((VLOOKUP(Table4[[#This Row],[SKU]],'[1]All Skus'!$A:$Y,2,FALSE))="Crown",(VLOOKUP(Table4[[#This Row],[SKU]],'[1]All Skus'!$A:$Y,9,FALSE)),""))</f>
        <v>Two-channel, DSP based Power Amplifier, 1250W @ 4Ω, 70V/100V with BLU link</v>
      </c>
      <c r="I45" s="18">
        <f>(IF((VLOOKUP(Table4[[#This Row],[SKU]],'[1]All Skus'!$A:$Y,2,FALSE))="Crown",(VLOOKUP(Table4[[#This Row],[SKU]],'[1]All Skus'!$A:$Y,10,FALSE)),""))</f>
        <v>4550</v>
      </c>
      <c r="J45" s="18">
        <f>(IF((VLOOKUP(Table4[[#This Row],[SKU]],'[1]All Skus'!$A:$Y,2,FALSE))="Crown",(VLOOKUP(Table4[[#This Row],[SKU]],'[1]All Skus'!$A:$Y,11,FALSE)),""))</f>
        <v>4550</v>
      </c>
      <c r="K45" s="19">
        <f>(IF((VLOOKUP(Table4[[#This Row],[SKU]],'[1]All Skus'!$A:$Y,2,FALSE))="Crown",(VLOOKUP(Table4[[#This Row],[SKU]],'[1]All Skus'!$A:$Y,15,FALSE)),""))</f>
        <v>1</v>
      </c>
      <c r="L45" s="20">
        <f>(IF((VLOOKUP(Table4[[#This Row],[SKU]],'[1]All Skus'!$A:$Y,2,FALSE))="Crown",(VLOOKUP(Table4[[#This Row],[SKU]],'[1]All Skus'!$A:$Y,16,FALSE)),""))</f>
        <v>691991009501</v>
      </c>
      <c r="M45" s="20">
        <f>(IF((VLOOKUP(Table4[[#This Row],[SKU]],'[1]All Skus'!$A:$Y,2,FALSE))="Crown",(VLOOKUP(Table4[[#This Row],[SKU]],'[1]All Skus'!$A:$Y,17,FALSE)),""))</f>
        <v>0</v>
      </c>
      <c r="N45" s="19" t="str">
        <f>(IF((VLOOKUP(Table4[[#This Row],[SKU]],'[1]All Skus'!$A:$Y,2,FALSE))="Crown",(VLOOKUP(Table4[[#This Row],[SKU]],'[1]All Skus'!$A:$Y,18,FALSE)),""))</f>
        <v/>
      </c>
      <c r="O45" s="19" t="str">
        <f>(IF((VLOOKUP(Table4[[#This Row],[SKU]],'[1]All Skus'!$A:$Y,2,FALSE))="Crown",(VLOOKUP(Table4[[#This Row],[SKU]],'[1]All Skus'!$A:$Y,19,FALSE)),""))</f>
        <v/>
      </c>
      <c r="P45" s="19" t="str">
        <f>(IF((VLOOKUP(Table4[[#This Row],[SKU]],'[1]All Skus'!$A:$Y,2,FALSE))="Crown",(VLOOKUP(Table4[[#This Row],[SKU]],'[1]All Skus'!$A:$Y,20,FALSE)),""))</f>
        <v/>
      </c>
      <c r="Q45" s="19" t="str">
        <f>(IF((VLOOKUP(Table4[[#This Row],[SKU]],'[1]All Skus'!$A:$Y,2,FALSE))="Crown",(VLOOKUP(Table4[[#This Row],[SKU]],'[1]All Skus'!$A:$Y,21,FALSE)),""))</f>
        <v/>
      </c>
      <c r="R45" s="19" t="str">
        <f>(IF((VLOOKUP(Table4[[#This Row],[SKU]],'[1]All Skus'!$A:$Y,2,FALSE))="Crown",(VLOOKUP(Table4[[#This Row],[SKU]],'[1]All Skus'!$A:$Y,22,FALSE)),""))</f>
        <v>MX</v>
      </c>
      <c r="S45" s="19" t="str">
        <f>(IF((VLOOKUP(Table4[[#This Row],[SKU]],'[1]All Skus'!$A:$Y,2,FALSE))="Crown",(VLOOKUP(Table4[[#This Row],[SKU]],'[1]All Skus'!$A:$Y,23,FALSE)),""))</f>
        <v>Compliant</v>
      </c>
      <c r="T45" s="21" t="str">
        <f>(IF((VLOOKUP(Table4[[#This Row],[SKU]],'[1]All Skus'!$A:$Y,2,FALSE))="Crown",(VLOOKUP(Table4[[#This Row],[SKU]],'[1]All Skus'!$A:$Y,24,FALSE)),""))</f>
        <v>https://www.crownaudio.com/en/products/dci-2-1250n</v>
      </c>
      <c r="U45" s="22">
        <v>43</v>
      </c>
      <c r="V45"/>
      <c r="W45"/>
      <c r="X45"/>
      <c r="Y45"/>
      <c r="Z45"/>
    </row>
    <row r="46" spans="1:26" s="15" customFormat="1" ht="15" customHeight="1" x14ac:dyDescent="0.3">
      <c r="A46" s="14" t="s">
        <v>65</v>
      </c>
      <c r="B46" s="15" t="str">
        <f>(IF((VLOOKUP(Table4[[#This Row],[SKU]],'[1]All Skus'!$A:$Y,2,FALSE))="Crown",(VLOOKUP(Table4[[#This Row],[SKU]],'[1]All Skus'!$A:$Y,3,FALSE)),""))</f>
        <v>DriveCore Install Network Series</v>
      </c>
      <c r="C46" s="15" t="str">
        <f>(IF((VLOOKUP(Table4[[#This Row],[SKU]],'[1]All Skus'!$A:$Y,2,FALSE))="Crown",(VLOOKUP(Table4[[#This Row],[SKU]],'[1]All Skus'!$A:$Y,4,FALSE)),""))</f>
        <v>DCI2X2400N</v>
      </c>
      <c r="D46" s="16" t="str">
        <f>(IF((VLOOKUP(Table4[[#This Row],[SKU]],'[1]All Skus'!$A:$Y,2,FALSE))="Crown",(VLOOKUP(Table4[[#This Row],[SKU]],'[1]All Skus'!$A:$Y,5,FALSE)),""))</f>
        <v>DCI</v>
      </c>
      <c r="E46" s="15" t="str">
        <f>(IF((VLOOKUP(Table4[[#This Row],[SKU]],'[1]All Skus'!$A:$Y,2,FALSE))="Crown",(VLOOKUP(Table4[[#This Row],[SKU]],'[1]All Skus'!$A:$Y,6,FALSE)),""))</f>
        <v/>
      </c>
      <c r="F46" s="15">
        <f>(IF((VLOOKUP(Table4[[#This Row],[SKU]],'[1]All Skus'!$A:$Y,2,FALSE))="Crown",(VLOOKUP(Table4[[#This Row],[SKU]],'[1]All Skus'!$A:$Y,7,FALSE)),""))</f>
        <v>0</v>
      </c>
      <c r="G46" s="15" t="str">
        <f>(IF((VLOOKUP(Table4[[#This Row],[SKU]],'[1]All Skus'!$A:$Y,2,FALSE))="Crown",(VLOOKUP(Table4[[#This Row],[SKU]],'[1]All Skus'!$A:$Y,8,FALSE)),""))</f>
        <v>DCI2X2400 NETWORK</v>
      </c>
      <c r="H46" s="17" t="str">
        <f>(IF((VLOOKUP(Table4[[#This Row],[SKU]],'[1]All Skus'!$A:$Y,2,FALSE))="Crown",(VLOOKUP(Table4[[#This Row],[SKU]],'[1]All Skus'!$A:$Y,9,FALSE)),""))</f>
        <v>Two-channel, DSP based Power Amplifier, 2400W @ 4Ω, 70V/100V with BLU link</v>
      </c>
      <c r="I46" s="18">
        <f>(IF((VLOOKUP(Table4[[#This Row],[SKU]],'[1]All Skus'!$A:$Y,2,FALSE))="Crown",(VLOOKUP(Table4[[#This Row],[SKU]],'[1]All Skus'!$A:$Y,10,FALSE)),""))</f>
        <v>6880</v>
      </c>
      <c r="J46" s="18">
        <f>(IF((VLOOKUP(Table4[[#This Row],[SKU]],'[1]All Skus'!$A:$Y,2,FALSE))="Crown",(VLOOKUP(Table4[[#This Row],[SKU]],'[1]All Skus'!$A:$Y,11,FALSE)),""))</f>
        <v>6880</v>
      </c>
      <c r="K46" s="19">
        <f>(IF((VLOOKUP(Table4[[#This Row],[SKU]],'[1]All Skus'!$A:$Y,2,FALSE))="Crown",(VLOOKUP(Table4[[#This Row],[SKU]],'[1]All Skus'!$A:$Y,15,FALSE)),""))</f>
        <v>1</v>
      </c>
      <c r="L46" s="20">
        <f>(IF((VLOOKUP(Table4[[#This Row],[SKU]],'[1]All Skus'!$A:$Y,2,FALSE))="Crown",(VLOOKUP(Table4[[#This Row],[SKU]],'[1]All Skus'!$A:$Y,16,FALSE)),""))</f>
        <v>691991009624</v>
      </c>
      <c r="M46" s="20">
        <f>(IF((VLOOKUP(Table4[[#This Row],[SKU]],'[1]All Skus'!$A:$Y,2,FALSE))="Crown",(VLOOKUP(Table4[[#This Row],[SKU]],'[1]All Skus'!$A:$Y,17,FALSE)),""))</f>
        <v>0</v>
      </c>
      <c r="N46" s="19" t="str">
        <f>(IF((VLOOKUP(Table4[[#This Row],[SKU]],'[1]All Skus'!$A:$Y,2,FALSE))="Crown",(VLOOKUP(Table4[[#This Row],[SKU]],'[1]All Skus'!$A:$Y,18,FALSE)),""))</f>
        <v/>
      </c>
      <c r="O46" s="19" t="str">
        <f>(IF((VLOOKUP(Table4[[#This Row],[SKU]],'[1]All Skus'!$A:$Y,2,FALSE))="Crown",(VLOOKUP(Table4[[#This Row],[SKU]],'[1]All Skus'!$A:$Y,19,FALSE)),""))</f>
        <v/>
      </c>
      <c r="P46" s="19" t="str">
        <f>(IF((VLOOKUP(Table4[[#This Row],[SKU]],'[1]All Skus'!$A:$Y,2,FALSE))="Crown",(VLOOKUP(Table4[[#This Row],[SKU]],'[1]All Skus'!$A:$Y,20,FALSE)),""))</f>
        <v/>
      </c>
      <c r="Q46" s="19" t="str">
        <f>(IF((VLOOKUP(Table4[[#This Row],[SKU]],'[1]All Skus'!$A:$Y,2,FALSE))="Crown",(VLOOKUP(Table4[[#This Row],[SKU]],'[1]All Skus'!$A:$Y,21,FALSE)),""))</f>
        <v/>
      </c>
      <c r="R46" s="19" t="str">
        <f>(IF((VLOOKUP(Table4[[#This Row],[SKU]],'[1]All Skus'!$A:$Y,2,FALSE))="Crown",(VLOOKUP(Table4[[#This Row],[SKU]],'[1]All Skus'!$A:$Y,22,FALSE)),""))</f>
        <v>MX</v>
      </c>
      <c r="S46" s="19" t="str">
        <f>(IF((VLOOKUP(Table4[[#This Row],[SKU]],'[1]All Skus'!$A:$Y,2,FALSE))="Crown",(VLOOKUP(Table4[[#This Row],[SKU]],'[1]All Skus'!$A:$Y,23,FALSE)),""))</f>
        <v>Compliant</v>
      </c>
      <c r="T46" s="21" t="str">
        <f>(IF((VLOOKUP(Table4[[#This Row],[SKU]],'[1]All Skus'!$A:$Y,2,FALSE))="Crown",(VLOOKUP(Table4[[#This Row],[SKU]],'[1]All Skus'!$A:$Y,24,FALSE)),""))</f>
        <v>https://www.crownaudio.com/en/products/dci-2-2400n</v>
      </c>
      <c r="U46" s="22">
        <v>44</v>
      </c>
      <c r="V46"/>
      <c r="W46"/>
      <c r="X46"/>
      <c r="Y46"/>
      <c r="Z46"/>
    </row>
    <row r="47" spans="1:26" s="15" customFormat="1" ht="15" customHeight="1" x14ac:dyDescent="0.3">
      <c r="A47" s="14" t="s">
        <v>66</v>
      </c>
      <c r="B47" s="15" t="str">
        <f>(IF((VLOOKUP(Table4[[#This Row],[SKU]],'[1]All Skus'!$A:$Y,2,FALSE))="Crown",(VLOOKUP(Table4[[#This Row],[SKU]],'[1]All Skus'!$A:$Y,3,FALSE)),""))</f>
        <v>DriveCore Install Network Series</v>
      </c>
      <c r="C47" s="15" t="str">
        <f>(IF((VLOOKUP(Table4[[#This Row],[SKU]],'[1]All Skus'!$A:$Y,2,FALSE))="Crown",(VLOOKUP(Table4[[#This Row],[SKU]],'[1]All Skus'!$A:$Y,4,FALSE)),""))</f>
        <v>DCI2X300N</v>
      </c>
      <c r="D47" s="16" t="str">
        <f>(IF((VLOOKUP(Table4[[#This Row],[SKU]],'[1]All Skus'!$A:$Y,2,FALSE))="Crown",(VLOOKUP(Table4[[#This Row],[SKU]],'[1]All Skus'!$A:$Y,5,FALSE)),""))</f>
        <v>DCI</v>
      </c>
      <c r="E47" s="15" t="str">
        <f>(IF((VLOOKUP(Table4[[#This Row],[SKU]],'[1]All Skus'!$A:$Y,2,FALSE))="Crown",(VLOOKUP(Table4[[#This Row],[SKU]],'[1]All Skus'!$A:$Y,6,FALSE)),""))</f>
        <v/>
      </c>
      <c r="F47" s="15">
        <f>(IF((VLOOKUP(Table4[[#This Row],[SKU]],'[1]All Skus'!$A:$Y,2,FALSE))="Crown",(VLOOKUP(Table4[[#This Row],[SKU]],'[1]All Skus'!$A:$Y,7,FALSE)),""))</f>
        <v>0</v>
      </c>
      <c r="G47" s="15" t="str">
        <f>(IF((VLOOKUP(Table4[[#This Row],[SKU]],'[1]All Skus'!$A:$Y,2,FALSE))="Crown",(VLOOKUP(Table4[[#This Row],[SKU]],'[1]All Skus'!$A:$Y,8,FALSE)),""))</f>
        <v>DCI2X300 NETWORK</v>
      </c>
      <c r="H47" s="17" t="str">
        <f>(IF((VLOOKUP(Table4[[#This Row],[SKU]],'[1]All Skus'!$A:$Y,2,FALSE))="Crown",(VLOOKUP(Table4[[#This Row],[SKU]],'[1]All Skus'!$A:$Y,9,FALSE)),""))</f>
        <v>Two-channel, DSP based Power Amplifier, 300W @ 4Ω, 70V/100V with BLU link</v>
      </c>
      <c r="I47" s="18">
        <f>(IF((VLOOKUP(Table4[[#This Row],[SKU]],'[1]All Skus'!$A:$Y,2,FALSE))="Crown",(VLOOKUP(Table4[[#This Row],[SKU]],'[1]All Skus'!$A:$Y,10,FALSE)),""))</f>
        <v>2215</v>
      </c>
      <c r="J47" s="18">
        <f>(IF((VLOOKUP(Table4[[#This Row],[SKU]],'[1]All Skus'!$A:$Y,2,FALSE))="Crown",(VLOOKUP(Table4[[#This Row],[SKU]],'[1]All Skus'!$A:$Y,11,FALSE)),""))</f>
        <v>2215</v>
      </c>
      <c r="K47" s="19">
        <f>(IF((VLOOKUP(Table4[[#This Row],[SKU]],'[1]All Skus'!$A:$Y,2,FALSE))="Crown",(VLOOKUP(Table4[[#This Row],[SKU]],'[1]All Skus'!$A:$Y,15,FALSE)),""))</f>
        <v>1</v>
      </c>
      <c r="L47" s="20">
        <f>(IF((VLOOKUP(Table4[[#This Row],[SKU]],'[1]All Skus'!$A:$Y,2,FALSE))="Crown",(VLOOKUP(Table4[[#This Row],[SKU]],'[1]All Skus'!$A:$Y,16,FALSE)),""))</f>
        <v>691991009327</v>
      </c>
      <c r="M47" s="20">
        <f>(IF((VLOOKUP(Table4[[#This Row],[SKU]],'[1]All Skus'!$A:$Y,2,FALSE))="Crown",(VLOOKUP(Table4[[#This Row],[SKU]],'[1]All Skus'!$A:$Y,17,FALSE)),""))</f>
        <v>0</v>
      </c>
      <c r="N47" s="19" t="str">
        <f>(IF((VLOOKUP(Table4[[#This Row],[SKU]],'[1]All Skus'!$A:$Y,2,FALSE))="Crown",(VLOOKUP(Table4[[#This Row],[SKU]],'[1]All Skus'!$A:$Y,18,FALSE)),""))</f>
        <v/>
      </c>
      <c r="O47" s="19" t="str">
        <f>(IF((VLOOKUP(Table4[[#This Row],[SKU]],'[1]All Skus'!$A:$Y,2,FALSE))="Crown",(VLOOKUP(Table4[[#This Row],[SKU]],'[1]All Skus'!$A:$Y,19,FALSE)),""))</f>
        <v/>
      </c>
      <c r="P47" s="19" t="str">
        <f>(IF((VLOOKUP(Table4[[#This Row],[SKU]],'[1]All Skus'!$A:$Y,2,FALSE))="Crown",(VLOOKUP(Table4[[#This Row],[SKU]],'[1]All Skus'!$A:$Y,20,FALSE)),""))</f>
        <v/>
      </c>
      <c r="Q47" s="19" t="str">
        <f>(IF((VLOOKUP(Table4[[#This Row],[SKU]],'[1]All Skus'!$A:$Y,2,FALSE))="Crown",(VLOOKUP(Table4[[#This Row],[SKU]],'[1]All Skus'!$A:$Y,21,FALSE)),""))</f>
        <v/>
      </c>
      <c r="R47" s="19" t="str">
        <f>(IF((VLOOKUP(Table4[[#This Row],[SKU]],'[1]All Skus'!$A:$Y,2,FALSE))="Crown",(VLOOKUP(Table4[[#This Row],[SKU]],'[1]All Skus'!$A:$Y,22,FALSE)),""))</f>
        <v>MX</v>
      </c>
      <c r="S47" s="19" t="str">
        <f>(IF((VLOOKUP(Table4[[#This Row],[SKU]],'[1]All Skus'!$A:$Y,2,FALSE))="Crown",(VLOOKUP(Table4[[#This Row],[SKU]],'[1]All Skus'!$A:$Y,23,FALSE)),""))</f>
        <v>Compliant</v>
      </c>
      <c r="T47" s="21" t="str">
        <f>(IF((VLOOKUP(Table4[[#This Row],[SKU]],'[1]All Skus'!$A:$Y,2,FALSE))="Crown",(VLOOKUP(Table4[[#This Row],[SKU]],'[1]All Skus'!$A:$Y,24,FALSE)),""))</f>
        <v>https://www.crownaudio.com/en/products/dci-2-300n</v>
      </c>
      <c r="U47" s="22">
        <v>45</v>
      </c>
      <c r="V47"/>
      <c r="W47"/>
      <c r="X47"/>
      <c r="Y47"/>
      <c r="Z47"/>
    </row>
    <row r="48" spans="1:26" s="15" customFormat="1" ht="15" customHeight="1" x14ac:dyDescent="0.3">
      <c r="A48" s="14" t="s">
        <v>67</v>
      </c>
      <c r="B48" s="15" t="str">
        <f>(IF((VLOOKUP(Table4[[#This Row],[SKU]],'[1]All Skus'!$A:$Y,2,FALSE))="Crown",(VLOOKUP(Table4[[#This Row],[SKU]],'[1]All Skus'!$A:$Y,3,FALSE)),""))</f>
        <v>DriveCore Install Network Series</v>
      </c>
      <c r="C48" s="15" t="str">
        <f>(IF((VLOOKUP(Table4[[#This Row],[SKU]],'[1]All Skus'!$A:$Y,2,FALSE))="Crown",(VLOOKUP(Table4[[#This Row],[SKU]],'[1]All Skus'!$A:$Y,4,FALSE)),""))</f>
        <v>DCI2X600N</v>
      </c>
      <c r="D48" s="16" t="str">
        <f>(IF((VLOOKUP(Table4[[#This Row],[SKU]],'[1]All Skus'!$A:$Y,2,FALSE))="Crown",(VLOOKUP(Table4[[#This Row],[SKU]],'[1]All Skus'!$A:$Y,5,FALSE)),""))</f>
        <v>DCI</v>
      </c>
      <c r="E48" s="15" t="str">
        <f>(IF((VLOOKUP(Table4[[#This Row],[SKU]],'[1]All Skus'!$A:$Y,2,FALSE))="Crown",(VLOOKUP(Table4[[#This Row],[SKU]],'[1]All Skus'!$A:$Y,6,FALSE)),""))</f>
        <v/>
      </c>
      <c r="F48" s="15">
        <f>(IF((VLOOKUP(Table4[[#This Row],[SKU]],'[1]All Skus'!$A:$Y,2,FALSE))="Crown",(VLOOKUP(Table4[[#This Row],[SKU]],'[1]All Skus'!$A:$Y,7,FALSE)),""))</f>
        <v>0</v>
      </c>
      <c r="G48" s="15" t="str">
        <f>(IF((VLOOKUP(Table4[[#This Row],[SKU]],'[1]All Skus'!$A:$Y,2,FALSE))="Crown",(VLOOKUP(Table4[[#This Row],[SKU]],'[1]All Skus'!$A:$Y,8,FALSE)),""))</f>
        <v>DCI2X600 NETWORK</v>
      </c>
      <c r="H48" s="17" t="str">
        <f>(IF((VLOOKUP(Table4[[#This Row],[SKU]],'[1]All Skus'!$A:$Y,2,FALSE))="Crown",(VLOOKUP(Table4[[#This Row],[SKU]],'[1]All Skus'!$A:$Y,9,FALSE)),""))</f>
        <v>Two-channel, DSP based Power Amplifier, 600W @ 4Ω, 70V/100V with BLU link</v>
      </c>
      <c r="I48" s="18">
        <f>(IF((VLOOKUP(Table4[[#This Row],[SKU]],'[1]All Skus'!$A:$Y,2,FALSE))="Crown",(VLOOKUP(Table4[[#This Row],[SKU]],'[1]All Skus'!$A:$Y,10,FALSE)),""))</f>
        <v>3200</v>
      </c>
      <c r="J48" s="18">
        <f>(IF((VLOOKUP(Table4[[#This Row],[SKU]],'[1]All Skus'!$A:$Y,2,FALSE))="Crown",(VLOOKUP(Table4[[#This Row],[SKU]],'[1]All Skus'!$A:$Y,11,FALSE)),""))</f>
        <v>3200</v>
      </c>
      <c r="K48" s="19">
        <f>(IF((VLOOKUP(Table4[[#This Row],[SKU]],'[1]All Skus'!$A:$Y,2,FALSE))="Crown",(VLOOKUP(Table4[[#This Row],[SKU]],'[1]All Skus'!$A:$Y,15,FALSE)),""))</f>
        <v>1</v>
      </c>
      <c r="L48" s="20">
        <f>(IF((VLOOKUP(Table4[[#This Row],[SKU]],'[1]All Skus'!$A:$Y,2,FALSE))="Crown",(VLOOKUP(Table4[[#This Row],[SKU]],'[1]All Skus'!$A:$Y,16,FALSE)),""))</f>
        <v>691991009440</v>
      </c>
      <c r="M48" s="20">
        <f>(IF((VLOOKUP(Table4[[#This Row],[SKU]],'[1]All Skus'!$A:$Y,2,FALSE))="Crown",(VLOOKUP(Table4[[#This Row],[SKU]],'[1]All Skus'!$A:$Y,17,FALSE)),""))</f>
        <v>0</v>
      </c>
      <c r="N48" s="19" t="str">
        <f>(IF((VLOOKUP(Table4[[#This Row],[SKU]],'[1]All Skus'!$A:$Y,2,FALSE))="Crown",(VLOOKUP(Table4[[#This Row],[SKU]],'[1]All Skus'!$A:$Y,18,FALSE)),""))</f>
        <v/>
      </c>
      <c r="O48" s="19" t="str">
        <f>(IF((VLOOKUP(Table4[[#This Row],[SKU]],'[1]All Skus'!$A:$Y,2,FALSE))="Crown",(VLOOKUP(Table4[[#This Row],[SKU]],'[1]All Skus'!$A:$Y,19,FALSE)),""))</f>
        <v/>
      </c>
      <c r="P48" s="19" t="str">
        <f>(IF((VLOOKUP(Table4[[#This Row],[SKU]],'[1]All Skus'!$A:$Y,2,FALSE))="Crown",(VLOOKUP(Table4[[#This Row],[SKU]],'[1]All Skus'!$A:$Y,20,FALSE)),""))</f>
        <v/>
      </c>
      <c r="Q48" s="19" t="str">
        <f>(IF((VLOOKUP(Table4[[#This Row],[SKU]],'[1]All Skus'!$A:$Y,2,FALSE))="Crown",(VLOOKUP(Table4[[#This Row],[SKU]],'[1]All Skus'!$A:$Y,21,FALSE)),""))</f>
        <v/>
      </c>
      <c r="R48" s="19" t="str">
        <f>(IF((VLOOKUP(Table4[[#This Row],[SKU]],'[1]All Skus'!$A:$Y,2,FALSE))="Crown",(VLOOKUP(Table4[[#This Row],[SKU]],'[1]All Skus'!$A:$Y,22,FALSE)),""))</f>
        <v>MX</v>
      </c>
      <c r="S48" s="19" t="str">
        <f>(IF((VLOOKUP(Table4[[#This Row],[SKU]],'[1]All Skus'!$A:$Y,2,FALSE))="Crown",(VLOOKUP(Table4[[#This Row],[SKU]],'[1]All Skus'!$A:$Y,23,FALSE)),""))</f>
        <v>Compliant</v>
      </c>
      <c r="T48" s="21" t="str">
        <f>(IF((VLOOKUP(Table4[[#This Row],[SKU]],'[1]All Skus'!$A:$Y,2,FALSE))="Crown",(VLOOKUP(Table4[[#This Row],[SKU]],'[1]All Skus'!$A:$Y,24,FALSE)),""))</f>
        <v>https://www.crownaudio.com/en/products/dci-2-600n</v>
      </c>
      <c r="U48" s="22">
        <v>46</v>
      </c>
      <c r="V48"/>
      <c r="W48"/>
      <c r="X48"/>
      <c r="Y48"/>
      <c r="Z48"/>
    </row>
    <row r="49" spans="1:26" s="15" customFormat="1" ht="15" customHeight="1" x14ac:dyDescent="0.3">
      <c r="A49" s="14" t="s">
        <v>68</v>
      </c>
      <c r="B49" s="15" t="str">
        <f>(IF((VLOOKUP(Table4[[#This Row],[SKU]],'[1]All Skus'!$A:$Y,2,FALSE))="Crown",(VLOOKUP(Table4[[#This Row],[SKU]],'[1]All Skus'!$A:$Y,3,FALSE)),""))</f>
        <v>DriveCore Install Network Series</v>
      </c>
      <c r="C49" s="15" t="str">
        <f>(IF((VLOOKUP(Table4[[#This Row],[SKU]],'[1]All Skus'!$A:$Y,2,FALSE))="Crown",(VLOOKUP(Table4[[#This Row],[SKU]],'[1]All Skus'!$A:$Y,4,FALSE)),""))</f>
        <v>DCI4X1250N</v>
      </c>
      <c r="D49" s="16" t="str">
        <f>(IF((VLOOKUP(Table4[[#This Row],[SKU]],'[1]All Skus'!$A:$Y,2,FALSE))="Crown",(VLOOKUP(Table4[[#This Row],[SKU]],'[1]All Skus'!$A:$Y,5,FALSE)),""))</f>
        <v>DCI</v>
      </c>
      <c r="E49" s="15" t="str">
        <f>(IF((VLOOKUP(Table4[[#This Row],[SKU]],'[1]All Skus'!$A:$Y,2,FALSE))="Crown",(VLOOKUP(Table4[[#This Row],[SKU]],'[1]All Skus'!$A:$Y,6,FALSE)),""))</f>
        <v/>
      </c>
      <c r="F49" s="15">
        <f>(IF((VLOOKUP(Table4[[#This Row],[SKU]],'[1]All Skus'!$A:$Y,2,FALSE))="Crown",(VLOOKUP(Table4[[#This Row],[SKU]],'[1]All Skus'!$A:$Y,7,FALSE)),""))</f>
        <v>0</v>
      </c>
      <c r="G49" s="15" t="str">
        <f>(IF((VLOOKUP(Table4[[#This Row],[SKU]],'[1]All Skus'!$A:$Y,2,FALSE))="Crown",(VLOOKUP(Table4[[#This Row],[SKU]],'[1]All Skus'!$A:$Y,8,FALSE)),""))</f>
        <v>DCI4X1250 NETWORK</v>
      </c>
      <c r="H49" s="17" t="str">
        <f>(IF((VLOOKUP(Table4[[#This Row],[SKU]],'[1]All Skus'!$A:$Y,2,FALSE))="Crown",(VLOOKUP(Table4[[#This Row],[SKU]],'[1]All Skus'!$A:$Y,9,FALSE)),""))</f>
        <v>Four-channel, DSP based Power Amplifier, 1250W @ 4Ω, 70V/100V with BLU link</v>
      </c>
      <c r="I49" s="18">
        <f>(IF((VLOOKUP(Table4[[#This Row],[SKU]],'[1]All Skus'!$A:$Y,2,FALSE))="Crown",(VLOOKUP(Table4[[#This Row],[SKU]],'[1]All Skus'!$A:$Y,10,FALSE)),""))</f>
        <v>6880</v>
      </c>
      <c r="J49" s="18">
        <f>(IF((VLOOKUP(Table4[[#This Row],[SKU]],'[1]All Skus'!$A:$Y,2,FALSE))="Crown",(VLOOKUP(Table4[[#This Row],[SKU]],'[1]All Skus'!$A:$Y,11,FALSE)),""))</f>
        <v>6880</v>
      </c>
      <c r="K49" s="19">
        <f>(IF((VLOOKUP(Table4[[#This Row],[SKU]],'[1]All Skus'!$A:$Y,2,FALSE))="Crown",(VLOOKUP(Table4[[#This Row],[SKU]],'[1]All Skus'!$A:$Y,15,FALSE)),""))</f>
        <v>1</v>
      </c>
      <c r="L49" s="20">
        <f>(IF((VLOOKUP(Table4[[#This Row],[SKU]],'[1]All Skus'!$A:$Y,2,FALSE))="Crown",(VLOOKUP(Table4[[#This Row],[SKU]],'[1]All Skus'!$A:$Y,16,FALSE)),""))</f>
        <v>691991008917</v>
      </c>
      <c r="M49" s="20">
        <f>(IF((VLOOKUP(Table4[[#This Row],[SKU]],'[1]All Skus'!$A:$Y,2,FALSE))="Crown",(VLOOKUP(Table4[[#This Row],[SKU]],'[1]All Skus'!$A:$Y,17,FALSE)),""))</f>
        <v>0</v>
      </c>
      <c r="N49" s="19" t="str">
        <f>(IF((VLOOKUP(Table4[[#This Row],[SKU]],'[1]All Skus'!$A:$Y,2,FALSE))="Crown",(VLOOKUP(Table4[[#This Row],[SKU]],'[1]All Skus'!$A:$Y,18,FALSE)),""))</f>
        <v/>
      </c>
      <c r="O49" s="19" t="str">
        <f>(IF((VLOOKUP(Table4[[#This Row],[SKU]],'[1]All Skus'!$A:$Y,2,FALSE))="Crown",(VLOOKUP(Table4[[#This Row],[SKU]],'[1]All Skus'!$A:$Y,19,FALSE)),""))</f>
        <v/>
      </c>
      <c r="P49" s="19" t="str">
        <f>(IF((VLOOKUP(Table4[[#This Row],[SKU]],'[1]All Skus'!$A:$Y,2,FALSE))="Crown",(VLOOKUP(Table4[[#This Row],[SKU]],'[1]All Skus'!$A:$Y,20,FALSE)),""))</f>
        <v/>
      </c>
      <c r="Q49" s="19" t="str">
        <f>(IF((VLOOKUP(Table4[[#This Row],[SKU]],'[1]All Skus'!$A:$Y,2,FALSE))="Crown",(VLOOKUP(Table4[[#This Row],[SKU]],'[1]All Skus'!$A:$Y,21,FALSE)),""))</f>
        <v/>
      </c>
      <c r="R49" s="19" t="str">
        <f>(IF((VLOOKUP(Table4[[#This Row],[SKU]],'[1]All Skus'!$A:$Y,2,FALSE))="Crown",(VLOOKUP(Table4[[#This Row],[SKU]],'[1]All Skus'!$A:$Y,22,FALSE)),""))</f>
        <v>MX</v>
      </c>
      <c r="S49" s="19" t="str">
        <f>(IF((VLOOKUP(Table4[[#This Row],[SKU]],'[1]All Skus'!$A:$Y,2,FALSE))="Crown",(VLOOKUP(Table4[[#This Row],[SKU]],'[1]All Skus'!$A:$Y,23,FALSE)),""))</f>
        <v>Compliant</v>
      </c>
      <c r="T49" s="21" t="str">
        <f>(IF((VLOOKUP(Table4[[#This Row],[SKU]],'[1]All Skus'!$A:$Y,2,FALSE))="Crown",(VLOOKUP(Table4[[#This Row],[SKU]],'[1]All Skus'!$A:$Y,24,FALSE)),""))</f>
        <v>https://www.crownaudio.com/en/products/dci-4-1250n</v>
      </c>
      <c r="U49" s="22">
        <v>47</v>
      </c>
      <c r="V49"/>
      <c r="W49"/>
      <c r="X49"/>
      <c r="Y49"/>
      <c r="Z49"/>
    </row>
    <row r="50" spans="1:26" s="15" customFormat="1" ht="15" customHeight="1" x14ac:dyDescent="0.3">
      <c r="A50" s="14" t="s">
        <v>69</v>
      </c>
      <c r="B50" s="15" t="str">
        <f>(IF((VLOOKUP(Table4[[#This Row],[SKU]],'[1]All Skus'!$A:$Y,2,FALSE))="Crown",(VLOOKUP(Table4[[#This Row],[SKU]],'[1]All Skus'!$A:$Y,3,FALSE)),""))</f>
        <v>DriveCore Install Network Series</v>
      </c>
      <c r="C50" s="15" t="str">
        <f>(IF((VLOOKUP(Table4[[#This Row],[SKU]],'[1]All Skus'!$A:$Y,2,FALSE))="Crown",(VLOOKUP(Table4[[#This Row],[SKU]],'[1]All Skus'!$A:$Y,4,FALSE)),""))</f>
        <v>DCI4X2400N</v>
      </c>
      <c r="D50" s="16" t="str">
        <f>(IF((VLOOKUP(Table4[[#This Row],[SKU]],'[1]All Skus'!$A:$Y,2,FALSE))="Crown",(VLOOKUP(Table4[[#This Row],[SKU]],'[1]All Skus'!$A:$Y,5,FALSE)),""))</f>
        <v>DCI</v>
      </c>
      <c r="E50" s="15" t="str">
        <f>(IF((VLOOKUP(Table4[[#This Row],[SKU]],'[1]All Skus'!$A:$Y,2,FALSE))="Crown",(VLOOKUP(Table4[[#This Row],[SKU]],'[1]All Skus'!$A:$Y,6,FALSE)),""))</f>
        <v/>
      </c>
      <c r="F50" s="15">
        <f>(IF((VLOOKUP(Table4[[#This Row],[SKU]],'[1]All Skus'!$A:$Y,2,FALSE))="Crown",(VLOOKUP(Table4[[#This Row],[SKU]],'[1]All Skus'!$A:$Y,7,FALSE)),""))</f>
        <v>0</v>
      </c>
      <c r="G50" s="15" t="str">
        <f>(IF((VLOOKUP(Table4[[#This Row],[SKU]],'[1]All Skus'!$A:$Y,2,FALSE))="Crown",(VLOOKUP(Table4[[#This Row],[SKU]],'[1]All Skus'!$A:$Y,8,FALSE)),""))</f>
        <v>DCI4X2400 NETWORK</v>
      </c>
      <c r="H50" s="17" t="str">
        <f>(IF((VLOOKUP(Table4[[#This Row],[SKU]],'[1]All Skus'!$A:$Y,2,FALSE))="Crown",(VLOOKUP(Table4[[#This Row],[SKU]],'[1]All Skus'!$A:$Y,9,FALSE)),""))</f>
        <v>Four-channel, DSP based Power Amplifier, 2400W @ 4Ω, 70V/100V with BLU link</v>
      </c>
      <c r="I50" s="18">
        <f>(IF((VLOOKUP(Table4[[#This Row],[SKU]],'[1]All Skus'!$A:$Y,2,FALSE))="Crown",(VLOOKUP(Table4[[#This Row],[SKU]],'[1]All Skus'!$A:$Y,10,FALSE)),""))</f>
        <v>11100</v>
      </c>
      <c r="J50" s="18">
        <f>(IF((VLOOKUP(Table4[[#This Row],[SKU]],'[1]All Skus'!$A:$Y,2,FALSE))="Crown",(VLOOKUP(Table4[[#This Row],[SKU]],'[1]All Skus'!$A:$Y,11,FALSE)),""))</f>
        <v>11100</v>
      </c>
      <c r="K50" s="19">
        <f>(IF((VLOOKUP(Table4[[#This Row],[SKU]],'[1]All Skus'!$A:$Y,2,FALSE))="Crown",(VLOOKUP(Table4[[#This Row],[SKU]],'[1]All Skus'!$A:$Y,15,FALSE)),""))</f>
        <v>1</v>
      </c>
      <c r="L50" s="20">
        <f>(IF((VLOOKUP(Table4[[#This Row],[SKU]],'[1]All Skus'!$A:$Y,2,FALSE))="Crown",(VLOOKUP(Table4[[#This Row],[SKU]],'[1]All Skus'!$A:$Y,16,FALSE)),""))</f>
        <v>691991009990</v>
      </c>
      <c r="M50" s="20">
        <f>(IF((VLOOKUP(Table4[[#This Row],[SKU]],'[1]All Skus'!$A:$Y,2,FALSE))="Crown",(VLOOKUP(Table4[[#This Row],[SKU]],'[1]All Skus'!$A:$Y,17,FALSE)),""))</f>
        <v>0</v>
      </c>
      <c r="N50" s="19" t="str">
        <f>(IF((VLOOKUP(Table4[[#This Row],[SKU]],'[1]All Skus'!$A:$Y,2,FALSE))="Crown",(VLOOKUP(Table4[[#This Row],[SKU]],'[1]All Skus'!$A:$Y,18,FALSE)),""))</f>
        <v/>
      </c>
      <c r="O50" s="19" t="str">
        <f>(IF((VLOOKUP(Table4[[#This Row],[SKU]],'[1]All Skus'!$A:$Y,2,FALSE))="Crown",(VLOOKUP(Table4[[#This Row],[SKU]],'[1]All Skus'!$A:$Y,19,FALSE)),""))</f>
        <v/>
      </c>
      <c r="P50" s="19" t="str">
        <f>(IF((VLOOKUP(Table4[[#This Row],[SKU]],'[1]All Skus'!$A:$Y,2,FALSE))="Crown",(VLOOKUP(Table4[[#This Row],[SKU]],'[1]All Skus'!$A:$Y,20,FALSE)),""))</f>
        <v/>
      </c>
      <c r="Q50" s="19" t="str">
        <f>(IF((VLOOKUP(Table4[[#This Row],[SKU]],'[1]All Skus'!$A:$Y,2,FALSE))="Crown",(VLOOKUP(Table4[[#This Row],[SKU]],'[1]All Skus'!$A:$Y,21,FALSE)),""))</f>
        <v/>
      </c>
      <c r="R50" s="19" t="str">
        <f>(IF((VLOOKUP(Table4[[#This Row],[SKU]],'[1]All Skus'!$A:$Y,2,FALSE))="Crown",(VLOOKUP(Table4[[#This Row],[SKU]],'[1]All Skus'!$A:$Y,22,FALSE)),""))</f>
        <v>MX</v>
      </c>
      <c r="S50" s="19" t="str">
        <f>(IF((VLOOKUP(Table4[[#This Row],[SKU]],'[1]All Skus'!$A:$Y,2,FALSE))="Crown",(VLOOKUP(Table4[[#This Row],[SKU]],'[1]All Skus'!$A:$Y,23,FALSE)),""))</f>
        <v>Compliant</v>
      </c>
      <c r="T50" s="21" t="str">
        <f>(IF((VLOOKUP(Table4[[#This Row],[SKU]],'[1]All Skus'!$A:$Y,2,FALSE))="Crown",(VLOOKUP(Table4[[#This Row],[SKU]],'[1]All Skus'!$A:$Y,24,FALSE)),""))</f>
        <v>https://www.crownaudio.com/en/products/dci-4-2400n</v>
      </c>
      <c r="U50" s="22">
        <v>48</v>
      </c>
      <c r="V50"/>
      <c r="W50"/>
      <c r="X50"/>
      <c r="Y50"/>
      <c r="Z50"/>
    </row>
    <row r="51" spans="1:26" s="15" customFormat="1" ht="15" customHeight="1" x14ac:dyDescent="0.3">
      <c r="A51" s="14" t="s">
        <v>70</v>
      </c>
      <c r="B51" s="15" t="str">
        <f>(IF((VLOOKUP(Table4[[#This Row],[SKU]],'[1]All Skus'!$A:$Y,2,FALSE))="Crown",(VLOOKUP(Table4[[#This Row],[SKU]],'[1]All Skus'!$A:$Y,3,FALSE)),""))</f>
        <v>DriveCore Install Network Series</v>
      </c>
      <c r="C51" s="15" t="str">
        <f>(IF((VLOOKUP(Table4[[#This Row],[SKU]],'[1]All Skus'!$A:$Y,2,FALSE))="Crown",(VLOOKUP(Table4[[#This Row],[SKU]],'[1]All Skus'!$A:$Y,4,FALSE)),""))</f>
        <v>DCI4X300N</v>
      </c>
      <c r="D51" s="16" t="str">
        <f>(IF((VLOOKUP(Table4[[#This Row],[SKU]],'[1]All Skus'!$A:$Y,2,FALSE))="Crown",(VLOOKUP(Table4[[#This Row],[SKU]],'[1]All Skus'!$A:$Y,5,FALSE)),""))</f>
        <v>DCI</v>
      </c>
      <c r="E51" s="15" t="str">
        <f>(IF((VLOOKUP(Table4[[#This Row],[SKU]],'[1]All Skus'!$A:$Y,2,FALSE))="Crown",(VLOOKUP(Table4[[#This Row],[SKU]],'[1]All Skus'!$A:$Y,6,FALSE)),""))</f>
        <v/>
      </c>
      <c r="F51" s="15">
        <f>(IF((VLOOKUP(Table4[[#This Row],[SKU]],'[1]All Skus'!$A:$Y,2,FALSE))="Crown",(VLOOKUP(Table4[[#This Row],[SKU]],'[1]All Skus'!$A:$Y,7,FALSE)),""))</f>
        <v>0</v>
      </c>
      <c r="G51" s="15" t="str">
        <f>(IF((VLOOKUP(Table4[[#This Row],[SKU]],'[1]All Skus'!$A:$Y,2,FALSE))="Crown",(VLOOKUP(Table4[[#This Row],[SKU]],'[1]All Skus'!$A:$Y,8,FALSE)),""))</f>
        <v>DCI4X300 NETWORK</v>
      </c>
      <c r="H51" s="17" t="str">
        <f>(IF((VLOOKUP(Table4[[#This Row],[SKU]],'[1]All Skus'!$A:$Y,2,FALSE))="Crown",(VLOOKUP(Table4[[#This Row],[SKU]],'[1]All Skus'!$A:$Y,9,FALSE)),""))</f>
        <v>Four-channel, DSP based Power Amplifier, 300W @ 4Ω, 70V/100V with BLU link</v>
      </c>
      <c r="I51" s="18">
        <f>(IF((VLOOKUP(Table4[[#This Row],[SKU]],'[1]All Skus'!$A:$Y,2,FALSE))="Crown",(VLOOKUP(Table4[[#This Row],[SKU]],'[1]All Skus'!$A:$Y,10,FALSE)),""))</f>
        <v>3760</v>
      </c>
      <c r="J51" s="18">
        <f>(IF((VLOOKUP(Table4[[#This Row],[SKU]],'[1]All Skus'!$A:$Y,2,FALSE))="Crown",(VLOOKUP(Table4[[#This Row],[SKU]],'[1]All Skus'!$A:$Y,11,FALSE)),""))</f>
        <v>3760</v>
      </c>
      <c r="K51" s="19">
        <f>(IF((VLOOKUP(Table4[[#This Row],[SKU]],'[1]All Skus'!$A:$Y,2,FALSE))="Crown",(VLOOKUP(Table4[[#This Row],[SKU]],'[1]All Skus'!$A:$Y,15,FALSE)),""))</f>
        <v>1</v>
      </c>
      <c r="L51" s="20">
        <f>(IF((VLOOKUP(Table4[[#This Row],[SKU]],'[1]All Skus'!$A:$Y,2,FALSE))="Crown",(VLOOKUP(Table4[[#This Row],[SKU]],'[1]All Skus'!$A:$Y,16,FALSE)),""))</f>
        <v>691991009037</v>
      </c>
      <c r="M51" s="20">
        <f>(IF((VLOOKUP(Table4[[#This Row],[SKU]],'[1]All Skus'!$A:$Y,2,FALSE))="Crown",(VLOOKUP(Table4[[#This Row],[SKU]],'[1]All Skus'!$A:$Y,17,FALSE)),""))</f>
        <v>0</v>
      </c>
      <c r="N51" s="19" t="str">
        <f>(IF((VLOOKUP(Table4[[#This Row],[SKU]],'[1]All Skus'!$A:$Y,2,FALSE))="Crown",(VLOOKUP(Table4[[#This Row],[SKU]],'[1]All Skus'!$A:$Y,18,FALSE)),""))</f>
        <v/>
      </c>
      <c r="O51" s="19" t="str">
        <f>(IF((VLOOKUP(Table4[[#This Row],[SKU]],'[1]All Skus'!$A:$Y,2,FALSE))="Crown",(VLOOKUP(Table4[[#This Row],[SKU]],'[1]All Skus'!$A:$Y,19,FALSE)),""))</f>
        <v/>
      </c>
      <c r="P51" s="19" t="str">
        <f>(IF((VLOOKUP(Table4[[#This Row],[SKU]],'[1]All Skus'!$A:$Y,2,FALSE))="Crown",(VLOOKUP(Table4[[#This Row],[SKU]],'[1]All Skus'!$A:$Y,20,FALSE)),""))</f>
        <v/>
      </c>
      <c r="Q51" s="19" t="str">
        <f>(IF((VLOOKUP(Table4[[#This Row],[SKU]],'[1]All Skus'!$A:$Y,2,FALSE))="Crown",(VLOOKUP(Table4[[#This Row],[SKU]],'[1]All Skus'!$A:$Y,21,FALSE)),""))</f>
        <v/>
      </c>
      <c r="R51" s="19" t="str">
        <f>(IF((VLOOKUP(Table4[[#This Row],[SKU]],'[1]All Skus'!$A:$Y,2,FALSE))="Crown",(VLOOKUP(Table4[[#This Row],[SKU]],'[1]All Skus'!$A:$Y,22,FALSE)),""))</f>
        <v>MX</v>
      </c>
      <c r="S51" s="19" t="str">
        <f>(IF((VLOOKUP(Table4[[#This Row],[SKU]],'[1]All Skus'!$A:$Y,2,FALSE))="Crown",(VLOOKUP(Table4[[#This Row],[SKU]],'[1]All Skus'!$A:$Y,23,FALSE)),""))</f>
        <v>Compliant</v>
      </c>
      <c r="T51" s="21" t="str">
        <f>(IF((VLOOKUP(Table4[[#This Row],[SKU]],'[1]All Skus'!$A:$Y,2,FALSE))="Crown",(VLOOKUP(Table4[[#This Row],[SKU]],'[1]All Skus'!$A:$Y,24,FALSE)),""))</f>
        <v>https://www.crownaudio.com/en/products/dci-4-300n</v>
      </c>
      <c r="U51" s="22">
        <v>49</v>
      </c>
      <c r="V51"/>
      <c r="W51"/>
      <c r="X51"/>
      <c r="Y51"/>
      <c r="Z51"/>
    </row>
    <row r="52" spans="1:26" s="15" customFormat="1" ht="15" customHeight="1" x14ac:dyDescent="0.3">
      <c r="A52" s="14" t="s">
        <v>71</v>
      </c>
      <c r="B52" s="15" t="str">
        <f>(IF((VLOOKUP(Table4[[#This Row],[SKU]],'[1]All Skus'!$A:$Y,2,FALSE))="Crown",(VLOOKUP(Table4[[#This Row],[SKU]],'[1]All Skus'!$A:$Y,3,FALSE)),""))</f>
        <v>DriveCore Install Network Series</v>
      </c>
      <c r="C52" s="15" t="str">
        <f>(IF((VLOOKUP(Table4[[#This Row],[SKU]],'[1]All Skus'!$A:$Y,2,FALSE))="Crown",(VLOOKUP(Table4[[#This Row],[SKU]],'[1]All Skus'!$A:$Y,4,FALSE)),""))</f>
        <v>DCI4X600N</v>
      </c>
      <c r="D52" s="16" t="str">
        <f>(IF((VLOOKUP(Table4[[#This Row],[SKU]],'[1]All Skus'!$A:$Y,2,FALSE))="Crown",(VLOOKUP(Table4[[#This Row],[SKU]],'[1]All Skus'!$A:$Y,5,FALSE)),""))</f>
        <v>DCI</v>
      </c>
      <c r="E52" s="15" t="str">
        <f>(IF((VLOOKUP(Table4[[#This Row],[SKU]],'[1]All Skus'!$A:$Y,2,FALSE))="Crown",(VLOOKUP(Table4[[#This Row],[SKU]],'[1]All Skus'!$A:$Y,6,FALSE)),""))</f>
        <v/>
      </c>
      <c r="F52" s="15">
        <f>(IF((VLOOKUP(Table4[[#This Row],[SKU]],'[1]All Skus'!$A:$Y,2,FALSE))="Crown",(VLOOKUP(Table4[[#This Row],[SKU]],'[1]All Skus'!$A:$Y,7,FALSE)),""))</f>
        <v>0</v>
      </c>
      <c r="G52" s="15" t="str">
        <f>(IF((VLOOKUP(Table4[[#This Row],[SKU]],'[1]All Skus'!$A:$Y,2,FALSE))="Crown",(VLOOKUP(Table4[[#This Row],[SKU]],'[1]All Skus'!$A:$Y,8,FALSE)),""))</f>
        <v>DCI4X600 NETWORK</v>
      </c>
      <c r="H52" s="17" t="str">
        <f>(IF((VLOOKUP(Table4[[#This Row],[SKU]],'[1]All Skus'!$A:$Y,2,FALSE))="Crown",(VLOOKUP(Table4[[#This Row],[SKU]],'[1]All Skus'!$A:$Y,9,FALSE)),""))</f>
        <v>Four-channel, DSP based Power Amplifier, 600W @ 4Ω, 70V/100V with BLU link</v>
      </c>
      <c r="I52" s="18">
        <f>(IF((VLOOKUP(Table4[[#This Row],[SKU]],'[1]All Skus'!$A:$Y,2,FALSE))="Crown",(VLOOKUP(Table4[[#This Row],[SKU]],'[1]All Skus'!$A:$Y,10,FALSE)),""))</f>
        <v>5200</v>
      </c>
      <c r="J52" s="18">
        <f>(IF((VLOOKUP(Table4[[#This Row],[SKU]],'[1]All Skus'!$A:$Y,2,FALSE))="Crown",(VLOOKUP(Table4[[#This Row],[SKU]],'[1]All Skus'!$A:$Y,11,FALSE)),""))</f>
        <v>5200</v>
      </c>
      <c r="K52" s="19">
        <f>(IF((VLOOKUP(Table4[[#This Row],[SKU]],'[1]All Skus'!$A:$Y,2,FALSE))="Crown",(VLOOKUP(Table4[[#This Row],[SKU]],'[1]All Skus'!$A:$Y,15,FALSE)),""))</f>
        <v>1</v>
      </c>
      <c r="L52" s="20">
        <f>(IF((VLOOKUP(Table4[[#This Row],[SKU]],'[1]All Skus'!$A:$Y,2,FALSE))="Crown",(VLOOKUP(Table4[[#This Row],[SKU]],'[1]All Skus'!$A:$Y,16,FALSE)),""))</f>
        <v>691991009204</v>
      </c>
      <c r="M52" s="20">
        <f>(IF((VLOOKUP(Table4[[#This Row],[SKU]],'[1]All Skus'!$A:$Y,2,FALSE))="Crown",(VLOOKUP(Table4[[#This Row],[SKU]],'[1]All Skus'!$A:$Y,17,FALSE)),""))</f>
        <v>0</v>
      </c>
      <c r="N52" s="19" t="str">
        <f>(IF((VLOOKUP(Table4[[#This Row],[SKU]],'[1]All Skus'!$A:$Y,2,FALSE))="Crown",(VLOOKUP(Table4[[#This Row],[SKU]],'[1]All Skus'!$A:$Y,18,FALSE)),""))</f>
        <v/>
      </c>
      <c r="O52" s="19" t="str">
        <f>(IF((VLOOKUP(Table4[[#This Row],[SKU]],'[1]All Skus'!$A:$Y,2,FALSE))="Crown",(VLOOKUP(Table4[[#This Row],[SKU]],'[1]All Skus'!$A:$Y,19,FALSE)),""))</f>
        <v/>
      </c>
      <c r="P52" s="19" t="str">
        <f>(IF((VLOOKUP(Table4[[#This Row],[SKU]],'[1]All Skus'!$A:$Y,2,FALSE))="Crown",(VLOOKUP(Table4[[#This Row],[SKU]],'[1]All Skus'!$A:$Y,20,FALSE)),""))</f>
        <v/>
      </c>
      <c r="Q52" s="19" t="str">
        <f>(IF((VLOOKUP(Table4[[#This Row],[SKU]],'[1]All Skus'!$A:$Y,2,FALSE))="Crown",(VLOOKUP(Table4[[#This Row],[SKU]],'[1]All Skus'!$A:$Y,21,FALSE)),""))</f>
        <v/>
      </c>
      <c r="R52" s="19" t="str">
        <f>(IF((VLOOKUP(Table4[[#This Row],[SKU]],'[1]All Skus'!$A:$Y,2,FALSE))="Crown",(VLOOKUP(Table4[[#This Row],[SKU]],'[1]All Skus'!$A:$Y,22,FALSE)),""))</f>
        <v>MX</v>
      </c>
      <c r="S52" s="19" t="str">
        <f>(IF((VLOOKUP(Table4[[#This Row],[SKU]],'[1]All Skus'!$A:$Y,2,FALSE))="Crown",(VLOOKUP(Table4[[#This Row],[SKU]],'[1]All Skus'!$A:$Y,23,FALSE)),""))</f>
        <v>Compliant</v>
      </c>
      <c r="T52" s="21" t="str">
        <f>(IF((VLOOKUP(Table4[[#This Row],[SKU]],'[1]All Skus'!$A:$Y,2,FALSE))="Crown",(VLOOKUP(Table4[[#This Row],[SKU]],'[1]All Skus'!$A:$Y,24,FALSE)),""))</f>
        <v>https://www.crownaudio.com/en/products/dci-4-600n</v>
      </c>
      <c r="U52" s="22">
        <v>50</v>
      </c>
      <c r="V52"/>
      <c r="W52"/>
      <c r="X52"/>
      <c r="Y52"/>
      <c r="Z52"/>
    </row>
    <row r="53" spans="1:26" s="15" customFormat="1" ht="15" customHeight="1" x14ac:dyDescent="0.3">
      <c r="A53" s="14" t="s">
        <v>72</v>
      </c>
      <c r="B53" s="15" t="str">
        <f>(IF((VLOOKUP(Table4[[#This Row],[SKU]],'[1]All Skus'!$A:$Y,2,FALSE))="Crown",(VLOOKUP(Table4[[#This Row],[SKU]],'[1]All Skus'!$A:$Y,3,FALSE)),""))</f>
        <v>DriveCore Install Network Series</v>
      </c>
      <c r="C53" s="15" t="str">
        <f>(IF((VLOOKUP(Table4[[#This Row],[SKU]],'[1]All Skus'!$A:$Y,2,FALSE))="Crown",(VLOOKUP(Table4[[#This Row],[SKU]],'[1]All Skus'!$A:$Y,4,FALSE)),""))</f>
        <v>DCI8X300N</v>
      </c>
      <c r="D53" s="16" t="str">
        <f>(IF((VLOOKUP(Table4[[#This Row],[SKU]],'[1]All Skus'!$A:$Y,2,FALSE))="Crown",(VLOOKUP(Table4[[#This Row],[SKU]],'[1]All Skus'!$A:$Y,5,FALSE)),""))</f>
        <v>DCI</v>
      </c>
      <c r="E53" s="15" t="str">
        <f>(IF((VLOOKUP(Table4[[#This Row],[SKU]],'[1]All Skus'!$A:$Y,2,FALSE))="Crown",(VLOOKUP(Table4[[#This Row],[SKU]],'[1]All Skus'!$A:$Y,6,FALSE)),""))</f>
        <v/>
      </c>
      <c r="F53" s="15">
        <f>(IF((VLOOKUP(Table4[[#This Row],[SKU]],'[1]All Skus'!$A:$Y,2,FALSE))="Crown",(VLOOKUP(Table4[[#This Row],[SKU]],'[1]All Skus'!$A:$Y,7,FALSE)),""))</f>
        <v>0</v>
      </c>
      <c r="G53" s="15" t="str">
        <f>(IF((VLOOKUP(Table4[[#This Row],[SKU]],'[1]All Skus'!$A:$Y,2,FALSE))="Crown",(VLOOKUP(Table4[[#This Row],[SKU]],'[1]All Skus'!$A:$Y,8,FALSE)),""))</f>
        <v>DCI8X300 NETWORK</v>
      </c>
      <c r="H53" s="17" t="str">
        <f>(IF((VLOOKUP(Table4[[#This Row],[SKU]],'[1]All Skus'!$A:$Y,2,FALSE))="Crown",(VLOOKUP(Table4[[#This Row],[SKU]],'[1]All Skus'!$A:$Y,9,FALSE)),""))</f>
        <v>Eight-channel, DSP based Power Amplifier, 300W @ 4Ω, 70V/100V with BLU link</v>
      </c>
      <c r="I53" s="18">
        <f>(IF((VLOOKUP(Table4[[#This Row],[SKU]],'[1]All Skus'!$A:$Y,2,FALSE))="Crown",(VLOOKUP(Table4[[#This Row],[SKU]],'[1]All Skus'!$A:$Y,10,FALSE)),""))</f>
        <v>6990</v>
      </c>
      <c r="J53" s="18">
        <f>(IF((VLOOKUP(Table4[[#This Row],[SKU]],'[1]All Skus'!$A:$Y,2,FALSE))="Crown",(VLOOKUP(Table4[[#This Row],[SKU]],'[1]All Skus'!$A:$Y,11,FALSE)),""))</f>
        <v>6990</v>
      </c>
      <c r="K53" s="19">
        <f>(IF((VLOOKUP(Table4[[#This Row],[SKU]],'[1]All Skus'!$A:$Y,2,FALSE))="Crown",(VLOOKUP(Table4[[#This Row],[SKU]],'[1]All Skus'!$A:$Y,15,FALSE)),""))</f>
        <v>1</v>
      </c>
      <c r="L53" s="20">
        <f>(IF((VLOOKUP(Table4[[#This Row],[SKU]],'[1]All Skus'!$A:$Y,2,FALSE))="Crown",(VLOOKUP(Table4[[#This Row],[SKU]],'[1]All Skus'!$A:$Y,16,FALSE)),""))</f>
        <v>691991008412</v>
      </c>
      <c r="M53" s="20">
        <f>(IF((VLOOKUP(Table4[[#This Row],[SKU]],'[1]All Skus'!$A:$Y,2,FALSE))="Crown",(VLOOKUP(Table4[[#This Row],[SKU]],'[1]All Skus'!$A:$Y,17,FALSE)),""))</f>
        <v>0</v>
      </c>
      <c r="N53" s="19" t="str">
        <f>(IF((VLOOKUP(Table4[[#This Row],[SKU]],'[1]All Skus'!$A:$Y,2,FALSE))="Crown",(VLOOKUP(Table4[[#This Row],[SKU]],'[1]All Skus'!$A:$Y,18,FALSE)),""))</f>
        <v/>
      </c>
      <c r="O53" s="19" t="str">
        <f>(IF((VLOOKUP(Table4[[#This Row],[SKU]],'[1]All Skus'!$A:$Y,2,FALSE))="Crown",(VLOOKUP(Table4[[#This Row],[SKU]],'[1]All Skus'!$A:$Y,19,FALSE)),""))</f>
        <v/>
      </c>
      <c r="P53" s="19" t="str">
        <f>(IF((VLOOKUP(Table4[[#This Row],[SKU]],'[1]All Skus'!$A:$Y,2,FALSE))="Crown",(VLOOKUP(Table4[[#This Row],[SKU]],'[1]All Skus'!$A:$Y,20,FALSE)),""))</f>
        <v/>
      </c>
      <c r="Q53" s="19" t="str">
        <f>(IF((VLOOKUP(Table4[[#This Row],[SKU]],'[1]All Skus'!$A:$Y,2,FALSE))="Crown",(VLOOKUP(Table4[[#This Row],[SKU]],'[1]All Skus'!$A:$Y,21,FALSE)),""))</f>
        <v/>
      </c>
      <c r="R53" s="19" t="str">
        <f>(IF((VLOOKUP(Table4[[#This Row],[SKU]],'[1]All Skus'!$A:$Y,2,FALSE))="Crown",(VLOOKUP(Table4[[#This Row],[SKU]],'[1]All Skus'!$A:$Y,22,FALSE)),""))</f>
        <v>MX</v>
      </c>
      <c r="S53" s="19" t="str">
        <f>(IF((VLOOKUP(Table4[[#This Row],[SKU]],'[1]All Skus'!$A:$Y,2,FALSE))="Crown",(VLOOKUP(Table4[[#This Row],[SKU]],'[1]All Skus'!$A:$Y,23,FALSE)),""))</f>
        <v>Compliant</v>
      </c>
      <c r="T53" s="21" t="str">
        <f>(IF((VLOOKUP(Table4[[#This Row],[SKU]],'[1]All Skus'!$A:$Y,2,FALSE))="Crown",(VLOOKUP(Table4[[#This Row],[SKU]],'[1]All Skus'!$A:$Y,24,FALSE)),""))</f>
        <v>https://www.crownaudio.com/en/products/dci-8-300n</v>
      </c>
      <c r="U53" s="22">
        <v>51</v>
      </c>
      <c r="V53"/>
      <c r="W53"/>
      <c r="X53"/>
      <c r="Y53"/>
      <c r="Z53"/>
    </row>
    <row r="54" spans="1:26" s="15" customFormat="1" ht="15" customHeight="1" x14ac:dyDescent="0.3">
      <c r="A54" s="14" t="s">
        <v>73</v>
      </c>
      <c r="B54" s="15" t="str">
        <f>(IF((VLOOKUP(Table4[[#This Row],[SKU]],'[1]All Skus'!$A:$Y,2,FALSE))="Crown",(VLOOKUP(Table4[[#This Row],[SKU]],'[1]All Skus'!$A:$Y,3,FALSE)),""))</f>
        <v>DriveCore Install Network Series</v>
      </c>
      <c r="C54" s="15" t="str">
        <f>(IF((VLOOKUP(Table4[[#This Row],[SKU]],'[1]All Skus'!$A:$Y,2,FALSE))="Crown",(VLOOKUP(Table4[[#This Row],[SKU]],'[1]All Skus'!$A:$Y,4,FALSE)),""))</f>
        <v>DCI8X600N</v>
      </c>
      <c r="D54" s="16" t="str">
        <f>(IF((VLOOKUP(Table4[[#This Row],[SKU]],'[1]All Skus'!$A:$Y,2,FALSE))="Crown",(VLOOKUP(Table4[[#This Row],[SKU]],'[1]All Skus'!$A:$Y,5,FALSE)),""))</f>
        <v>DCI</v>
      </c>
      <c r="E54" s="15" t="str">
        <f>(IF((VLOOKUP(Table4[[#This Row],[SKU]],'[1]All Skus'!$A:$Y,2,FALSE))="Crown",(VLOOKUP(Table4[[#This Row],[SKU]],'[1]All Skus'!$A:$Y,6,FALSE)),""))</f>
        <v/>
      </c>
      <c r="F54" s="15">
        <f>(IF((VLOOKUP(Table4[[#This Row],[SKU]],'[1]All Skus'!$A:$Y,2,FALSE))="Crown",(VLOOKUP(Table4[[#This Row],[SKU]],'[1]All Skus'!$A:$Y,7,FALSE)),""))</f>
        <v>0</v>
      </c>
      <c r="G54" s="15" t="str">
        <f>(IF((VLOOKUP(Table4[[#This Row],[SKU]],'[1]All Skus'!$A:$Y,2,FALSE))="Crown",(VLOOKUP(Table4[[#This Row],[SKU]],'[1]All Skus'!$A:$Y,8,FALSE)),""))</f>
        <v>DCI8X600 NETWORK</v>
      </c>
      <c r="H54" s="17" t="str">
        <f>(IF((VLOOKUP(Table4[[#This Row],[SKU]],'[1]All Skus'!$A:$Y,2,FALSE))="Crown",(VLOOKUP(Table4[[#This Row],[SKU]],'[1]All Skus'!$A:$Y,9,FALSE)),""))</f>
        <v>Eight-channel, DSP based Power Amplifier, 600W @ 4Ω, 70V/100V with BLU link</v>
      </c>
      <c r="I54" s="18">
        <f>(IF((VLOOKUP(Table4[[#This Row],[SKU]],'[1]All Skus'!$A:$Y,2,FALSE))="Crown",(VLOOKUP(Table4[[#This Row],[SKU]],'[1]All Skus'!$A:$Y,10,FALSE)),""))</f>
        <v>11100</v>
      </c>
      <c r="J54" s="18">
        <f>(IF((VLOOKUP(Table4[[#This Row],[SKU]],'[1]All Skus'!$A:$Y,2,FALSE))="Crown",(VLOOKUP(Table4[[#This Row],[SKU]],'[1]All Skus'!$A:$Y,11,FALSE)),""))</f>
        <v>11100</v>
      </c>
      <c r="K54" s="19">
        <f>(IF((VLOOKUP(Table4[[#This Row],[SKU]],'[1]All Skus'!$A:$Y,2,FALSE))="Crown",(VLOOKUP(Table4[[#This Row],[SKU]],'[1]All Skus'!$A:$Y,15,FALSE)),""))</f>
        <v>1</v>
      </c>
      <c r="L54" s="20">
        <f>(IF((VLOOKUP(Table4[[#This Row],[SKU]],'[1]All Skus'!$A:$Y,2,FALSE))="Crown",(VLOOKUP(Table4[[#This Row],[SKU]],'[1]All Skus'!$A:$Y,16,FALSE)),""))</f>
        <v>691991009099</v>
      </c>
      <c r="M54" s="20">
        <f>(IF((VLOOKUP(Table4[[#This Row],[SKU]],'[1]All Skus'!$A:$Y,2,FALSE))="Crown",(VLOOKUP(Table4[[#This Row],[SKU]],'[1]All Skus'!$A:$Y,17,FALSE)),""))</f>
        <v>0</v>
      </c>
      <c r="N54" s="19" t="str">
        <f>(IF((VLOOKUP(Table4[[#This Row],[SKU]],'[1]All Skus'!$A:$Y,2,FALSE))="Crown",(VLOOKUP(Table4[[#This Row],[SKU]],'[1]All Skus'!$A:$Y,18,FALSE)),""))</f>
        <v/>
      </c>
      <c r="O54" s="19" t="str">
        <f>(IF((VLOOKUP(Table4[[#This Row],[SKU]],'[1]All Skus'!$A:$Y,2,FALSE))="Crown",(VLOOKUP(Table4[[#This Row],[SKU]],'[1]All Skus'!$A:$Y,19,FALSE)),""))</f>
        <v/>
      </c>
      <c r="P54" s="19" t="str">
        <f>(IF((VLOOKUP(Table4[[#This Row],[SKU]],'[1]All Skus'!$A:$Y,2,FALSE))="Crown",(VLOOKUP(Table4[[#This Row],[SKU]],'[1]All Skus'!$A:$Y,20,FALSE)),""))</f>
        <v/>
      </c>
      <c r="Q54" s="19" t="str">
        <f>(IF((VLOOKUP(Table4[[#This Row],[SKU]],'[1]All Skus'!$A:$Y,2,FALSE))="Crown",(VLOOKUP(Table4[[#This Row],[SKU]],'[1]All Skus'!$A:$Y,21,FALSE)),""))</f>
        <v/>
      </c>
      <c r="R54" s="19" t="str">
        <f>(IF((VLOOKUP(Table4[[#This Row],[SKU]],'[1]All Skus'!$A:$Y,2,FALSE))="Crown",(VLOOKUP(Table4[[#This Row],[SKU]],'[1]All Skus'!$A:$Y,22,FALSE)),""))</f>
        <v>MX</v>
      </c>
      <c r="S54" s="19" t="str">
        <f>(IF((VLOOKUP(Table4[[#This Row],[SKU]],'[1]All Skus'!$A:$Y,2,FALSE))="Crown",(VLOOKUP(Table4[[#This Row],[SKU]],'[1]All Skus'!$A:$Y,23,FALSE)),""))</f>
        <v>Compliant</v>
      </c>
      <c r="T54" s="21" t="str">
        <f>(IF((VLOOKUP(Table4[[#This Row],[SKU]],'[1]All Skus'!$A:$Y,2,FALSE))="Crown",(VLOOKUP(Table4[[#This Row],[SKU]],'[1]All Skus'!$A:$Y,24,FALSE)),""))</f>
        <v>https://www.crownaudio.com/en/products/dci-8-600n</v>
      </c>
      <c r="U54" s="22">
        <v>52</v>
      </c>
      <c r="V54"/>
      <c r="W54"/>
      <c r="X54"/>
      <c r="Y54"/>
      <c r="Z54"/>
    </row>
    <row r="55" spans="1:26" s="15" customFormat="1" ht="15" customHeight="1" x14ac:dyDescent="0.3">
      <c r="A55" s="14" t="s">
        <v>74</v>
      </c>
      <c r="B55" s="15" t="str">
        <f>(IF((VLOOKUP(Table4[[#This Row],[SKU]],'[1]All Skus'!$A:$Y,2,FALSE))="Crown",(VLOOKUP(Table4[[#This Row],[SKU]],'[1]All Skus'!$A:$Y,3,FALSE)),""))</f>
        <v>I-Tech HD Series</v>
      </c>
      <c r="C55" s="15" t="str">
        <f>(IF((VLOOKUP(Table4[[#This Row],[SKU]],'[1]All Skus'!$A:$Y,2,FALSE))="Crown",(VLOOKUP(Table4[[#This Row],[SKU]],'[1]All Skus'!$A:$Y,4,FALSE)),""))</f>
        <v>4X3500HDB</v>
      </c>
      <c r="D55" s="16" t="str">
        <f>(IF((VLOOKUP(Table4[[#This Row],[SKU]],'[1]All Skus'!$A:$Y,2,FALSE))="Crown",(VLOOKUP(Table4[[#This Row],[SKU]],'[1]All Skus'!$A:$Y,5,FALSE)),""))</f>
        <v>IT</v>
      </c>
      <c r="E55" s="15" t="str">
        <f>(IF((VLOOKUP(Table4[[#This Row],[SKU]],'[1]All Skus'!$A:$Y,2,FALSE))="Crown",(VLOOKUP(Table4[[#This Row],[SKU]],'[1]All Skus'!$A:$Y,6,FALSE)),""))</f>
        <v>Yes</v>
      </c>
      <c r="F55" s="15">
        <f>(IF((VLOOKUP(Table4[[#This Row],[SKU]],'[1]All Skus'!$A:$Y,2,FALSE))="Crown",(VLOOKUP(Table4[[#This Row],[SKU]],'[1]All Skus'!$A:$Y,7,FALSE)),""))</f>
        <v>0</v>
      </c>
      <c r="G55" s="15" t="str">
        <f>(IF((VLOOKUP(Table4[[#This Row],[SKU]],'[1]All Skus'!$A:$Y,2,FALSE))="Crown",(VLOOKUP(Table4[[#This Row],[SKU]],'[1]All Skus'!$A:$Y,8,FALSE)),""))</f>
        <v>IT4X3500HD BINDING POST VERSION</v>
      </c>
      <c r="H55" s="17" t="str">
        <f>(IF((VLOOKUP(Table4[[#This Row],[SKU]],'[1]All Skus'!$A:$Y,2,FALSE))="Crown",(VLOOKUP(Table4[[#This Row],[SKU]],'[1]All Skus'!$A:$Y,9,FALSE)),""))</f>
        <v>Four-channel, DSP based Power Amplifier, 4000W @ 4Ω, BINDING POST VERSION</v>
      </c>
      <c r="I55" s="18">
        <f>(IF((VLOOKUP(Table4[[#This Row],[SKU]],'[1]All Skus'!$A:$Y,2,FALSE))="Crown",(VLOOKUP(Table4[[#This Row],[SKU]],'[1]All Skus'!$A:$Y,10,FALSE)),""))</f>
        <v>15450</v>
      </c>
      <c r="J55" s="18">
        <f>(IF((VLOOKUP(Table4[[#This Row],[SKU]],'[1]All Skus'!$A:$Y,2,FALSE))="Crown",(VLOOKUP(Table4[[#This Row],[SKU]],'[1]All Skus'!$A:$Y,11,FALSE)),""))</f>
        <v>15450</v>
      </c>
      <c r="K55" s="19">
        <f>(IF((VLOOKUP(Table4[[#This Row],[SKU]],'[1]All Skus'!$A:$Y,2,FALSE))="Crown",(VLOOKUP(Table4[[#This Row],[SKU]],'[1]All Skus'!$A:$Y,15,FALSE)),""))</f>
        <v>1</v>
      </c>
      <c r="L55" s="20">
        <f>(IF((VLOOKUP(Table4[[#This Row],[SKU]],'[1]All Skus'!$A:$Y,2,FALSE))="Crown",(VLOOKUP(Table4[[#This Row],[SKU]],'[1]All Skus'!$A:$Y,16,FALSE)),""))</f>
        <v>691991008023</v>
      </c>
      <c r="M55" s="20">
        <f>(IF((VLOOKUP(Table4[[#This Row],[SKU]],'[1]All Skus'!$A:$Y,2,FALSE))="Crown",(VLOOKUP(Table4[[#This Row],[SKU]],'[1]All Skus'!$A:$Y,17,FALSE)),""))</f>
        <v>0</v>
      </c>
      <c r="N55" s="19" t="str">
        <f>(IF((VLOOKUP(Table4[[#This Row],[SKU]],'[1]All Skus'!$A:$Y,2,FALSE))="Crown",(VLOOKUP(Table4[[#This Row],[SKU]],'[1]All Skus'!$A:$Y,18,FALSE)),""))</f>
        <v/>
      </c>
      <c r="O55" s="19">
        <f>(IF((VLOOKUP(Table4[[#This Row],[SKU]],'[1]All Skus'!$A:$Y,2,FALSE))="Crown",(VLOOKUP(Table4[[#This Row],[SKU]],'[1]All Skus'!$A:$Y,19,FALSE)),""))</f>
        <v>23</v>
      </c>
      <c r="P55" s="19">
        <f>(IF((VLOOKUP(Table4[[#This Row],[SKU]],'[1]All Skus'!$A:$Y,2,FALSE))="Crown",(VLOOKUP(Table4[[#This Row],[SKU]],'[1]All Skus'!$A:$Y,20,FALSE)),""))</f>
        <v>23</v>
      </c>
      <c r="Q55" s="19">
        <f>(IF((VLOOKUP(Table4[[#This Row],[SKU]],'[1]All Skus'!$A:$Y,2,FALSE))="Crown",(VLOOKUP(Table4[[#This Row],[SKU]],'[1]All Skus'!$A:$Y,21,FALSE)),""))</f>
        <v>7</v>
      </c>
      <c r="R55" s="19" t="str">
        <f>(IF((VLOOKUP(Table4[[#This Row],[SKU]],'[1]All Skus'!$A:$Y,2,FALSE))="Crown",(VLOOKUP(Table4[[#This Row],[SKU]],'[1]All Skus'!$A:$Y,22,FALSE)),""))</f>
        <v>MX</v>
      </c>
      <c r="S55" s="19" t="str">
        <f>(IF((VLOOKUP(Table4[[#This Row],[SKU]],'[1]All Skus'!$A:$Y,2,FALSE))="Crown",(VLOOKUP(Table4[[#This Row],[SKU]],'[1]All Skus'!$A:$Y,23,FALSE)),""))</f>
        <v>Compliant</v>
      </c>
      <c r="T55" s="21" t="str">
        <f>(IF((VLOOKUP(Table4[[#This Row],[SKU]],'[1]All Skus'!$A:$Y,2,FALSE))="Crown",(VLOOKUP(Table4[[#This Row],[SKU]],'[1]All Skus'!$A:$Y,24,FALSE)),""))</f>
        <v>https://www.crownaudio.com/en/products/i-tech-4x3500hd</v>
      </c>
      <c r="U55" s="22">
        <v>53</v>
      </c>
      <c r="V55"/>
      <c r="W55"/>
      <c r="X55"/>
      <c r="Y55"/>
      <c r="Z55"/>
    </row>
    <row r="56" spans="1:26" s="15" customFormat="1" ht="15" customHeight="1" x14ac:dyDescent="0.3">
      <c r="A56" s="14" t="s">
        <v>75</v>
      </c>
      <c r="B56" s="15" t="str">
        <f>(IF((VLOOKUP(Table4[[#This Row],[SKU]],'[1]All Skus'!$A:$Y,2,FALSE))="Crown",(VLOOKUP(Table4[[#This Row],[SKU]],'[1]All Skus'!$A:$Y,3,FALSE)),""))</f>
        <v>I-Tech HD Series</v>
      </c>
      <c r="C56" s="15" t="str">
        <f>(IF((VLOOKUP(Table4[[#This Row],[SKU]],'[1]All Skus'!$A:$Y,2,FALSE))="Crown",(VLOOKUP(Table4[[#This Row],[SKU]],'[1]All Skus'!$A:$Y,4,FALSE)),""))</f>
        <v>4X3500HDS</v>
      </c>
      <c r="D56" s="16" t="str">
        <f>(IF((VLOOKUP(Table4[[#This Row],[SKU]],'[1]All Skus'!$A:$Y,2,FALSE))="Crown",(VLOOKUP(Table4[[#This Row],[SKU]],'[1]All Skus'!$A:$Y,5,FALSE)),""))</f>
        <v>IT</v>
      </c>
      <c r="E56" s="15" t="str">
        <f>(IF((VLOOKUP(Table4[[#This Row],[SKU]],'[1]All Skus'!$A:$Y,2,FALSE))="Crown",(VLOOKUP(Table4[[#This Row],[SKU]],'[1]All Skus'!$A:$Y,6,FALSE)),""))</f>
        <v>Yes</v>
      </c>
      <c r="F56" s="15">
        <f>(IF((VLOOKUP(Table4[[#This Row],[SKU]],'[1]All Skus'!$A:$Y,2,FALSE))="Crown",(VLOOKUP(Table4[[#This Row],[SKU]],'[1]All Skus'!$A:$Y,7,FALSE)),""))</f>
        <v>0</v>
      </c>
      <c r="G56" s="15" t="str">
        <f>(IF((VLOOKUP(Table4[[#This Row],[SKU]],'[1]All Skus'!$A:$Y,2,FALSE))="Crown",(VLOOKUP(Table4[[#This Row],[SKU]],'[1]All Skus'!$A:$Y,8,FALSE)),""))</f>
        <v>IT4X3500HD SPEAKON VERSION</v>
      </c>
      <c r="H56" s="17" t="str">
        <f>(IF((VLOOKUP(Table4[[#This Row],[SKU]],'[1]All Skus'!$A:$Y,2,FALSE))="Crown",(VLOOKUP(Table4[[#This Row],[SKU]],'[1]All Skus'!$A:$Y,9,FALSE)),""))</f>
        <v>Four-channel, DSP based Power Amplifier, 4000W @ 4Ω, SPEAKON VERSION</v>
      </c>
      <c r="I56" s="18">
        <f>(IF((VLOOKUP(Table4[[#This Row],[SKU]],'[1]All Skus'!$A:$Y,2,FALSE))="Crown",(VLOOKUP(Table4[[#This Row],[SKU]],'[1]All Skus'!$A:$Y,10,FALSE)),""))</f>
        <v>15450</v>
      </c>
      <c r="J56" s="18">
        <f>(IF((VLOOKUP(Table4[[#This Row],[SKU]],'[1]All Skus'!$A:$Y,2,FALSE))="Crown",(VLOOKUP(Table4[[#This Row],[SKU]],'[1]All Skus'!$A:$Y,11,FALSE)),""))</f>
        <v>15450</v>
      </c>
      <c r="K56" s="19">
        <f>(IF((VLOOKUP(Table4[[#This Row],[SKU]],'[1]All Skus'!$A:$Y,2,FALSE))="Crown",(VLOOKUP(Table4[[#This Row],[SKU]],'[1]All Skus'!$A:$Y,15,FALSE)),""))</f>
        <v>1</v>
      </c>
      <c r="L56" s="20">
        <f>(IF((VLOOKUP(Table4[[#This Row],[SKU]],'[1]All Skus'!$A:$Y,2,FALSE))="Crown",(VLOOKUP(Table4[[#This Row],[SKU]],'[1]All Skus'!$A:$Y,16,FALSE)),""))</f>
        <v>691991008092</v>
      </c>
      <c r="M56" s="20">
        <f>(IF((VLOOKUP(Table4[[#This Row],[SKU]],'[1]All Skus'!$A:$Y,2,FALSE))="Crown",(VLOOKUP(Table4[[#This Row],[SKU]],'[1]All Skus'!$A:$Y,17,FALSE)),""))</f>
        <v>0</v>
      </c>
      <c r="N56" s="19" t="str">
        <f>(IF((VLOOKUP(Table4[[#This Row],[SKU]],'[1]All Skus'!$A:$Y,2,FALSE))="Crown",(VLOOKUP(Table4[[#This Row],[SKU]],'[1]All Skus'!$A:$Y,18,FALSE)),""))</f>
        <v/>
      </c>
      <c r="O56" s="19">
        <f>(IF((VLOOKUP(Table4[[#This Row],[SKU]],'[1]All Skus'!$A:$Y,2,FALSE))="Crown",(VLOOKUP(Table4[[#This Row],[SKU]],'[1]All Skus'!$A:$Y,19,FALSE)),""))</f>
        <v>23</v>
      </c>
      <c r="P56" s="19">
        <f>(IF((VLOOKUP(Table4[[#This Row],[SKU]],'[1]All Skus'!$A:$Y,2,FALSE))="Crown",(VLOOKUP(Table4[[#This Row],[SKU]],'[1]All Skus'!$A:$Y,20,FALSE)),""))</f>
        <v>23</v>
      </c>
      <c r="Q56" s="19">
        <f>(IF((VLOOKUP(Table4[[#This Row],[SKU]],'[1]All Skus'!$A:$Y,2,FALSE))="Crown",(VLOOKUP(Table4[[#This Row],[SKU]],'[1]All Skus'!$A:$Y,21,FALSE)),""))</f>
        <v>7</v>
      </c>
      <c r="R56" s="19" t="str">
        <f>(IF((VLOOKUP(Table4[[#This Row],[SKU]],'[1]All Skus'!$A:$Y,2,FALSE))="Crown",(VLOOKUP(Table4[[#This Row],[SKU]],'[1]All Skus'!$A:$Y,22,FALSE)),""))</f>
        <v>MX</v>
      </c>
      <c r="S56" s="19" t="str">
        <f>(IF((VLOOKUP(Table4[[#This Row],[SKU]],'[1]All Skus'!$A:$Y,2,FALSE))="Crown",(VLOOKUP(Table4[[#This Row],[SKU]],'[1]All Skus'!$A:$Y,23,FALSE)),""))</f>
        <v>Compliant</v>
      </c>
      <c r="T56" s="21" t="str">
        <f>(IF((VLOOKUP(Table4[[#This Row],[SKU]],'[1]All Skus'!$A:$Y,2,FALSE))="Crown",(VLOOKUP(Table4[[#This Row],[SKU]],'[1]All Skus'!$A:$Y,24,FALSE)),""))</f>
        <v>https://www.crownaudio.com/en/products/i-tech-4x3500hd</v>
      </c>
      <c r="U56" s="22">
        <v>54</v>
      </c>
      <c r="V56"/>
      <c r="W56"/>
      <c r="X56"/>
      <c r="Y56"/>
      <c r="Z56"/>
    </row>
    <row r="57" spans="1:26" s="15" customFormat="1" ht="15" customHeight="1" x14ac:dyDescent="0.3">
      <c r="A57" s="14" t="s">
        <v>76</v>
      </c>
      <c r="B57" s="15" t="str">
        <f>(IF((VLOOKUP(Table4[[#This Row],[SKU]],'[1]All Skus'!$A:$Y,2,FALSE))="Crown",(VLOOKUP(Table4[[#This Row],[SKU]],'[1]All Skus'!$A:$Y,3,FALSE)),""))</f>
        <v>I-Tech HD Series</v>
      </c>
      <c r="C57" s="15" t="str">
        <f>(IF((VLOOKUP(Table4[[#This Row],[SKU]],'[1]All Skus'!$A:$Y,2,FALSE))="Crown",(VLOOKUP(Table4[[#This Row],[SKU]],'[1]All Skus'!$A:$Y,4,FALSE)),""))</f>
        <v>IT12000HD</v>
      </c>
      <c r="D57" s="16" t="str">
        <f>(IF((VLOOKUP(Table4[[#This Row],[SKU]],'[1]All Skus'!$A:$Y,2,FALSE))="Crown",(VLOOKUP(Table4[[#This Row],[SKU]],'[1]All Skus'!$A:$Y,5,FALSE)),""))</f>
        <v>IT</v>
      </c>
      <c r="E57" s="15" t="str">
        <f>(IF((VLOOKUP(Table4[[#This Row],[SKU]],'[1]All Skus'!$A:$Y,2,FALSE))="Crown",(VLOOKUP(Table4[[#This Row],[SKU]],'[1]All Skus'!$A:$Y,6,FALSE)),""))</f>
        <v>Yes</v>
      </c>
      <c r="F57" s="15">
        <f>(IF((VLOOKUP(Table4[[#This Row],[SKU]],'[1]All Skus'!$A:$Y,2,FALSE))="Crown",(VLOOKUP(Table4[[#This Row],[SKU]],'[1]All Skus'!$A:$Y,7,FALSE)),""))</f>
        <v>0</v>
      </c>
      <c r="G57" s="15" t="str">
        <f>(IF((VLOOKUP(Table4[[#This Row],[SKU]],'[1]All Skus'!$A:$Y,2,FALSE))="Crown",(VLOOKUP(Table4[[#This Row],[SKU]],'[1]All Skus'!$A:$Y,8,FALSE)),""))</f>
        <v>IT12000HD</v>
      </c>
      <c r="H57" s="17" t="str">
        <f>(IF((VLOOKUP(Table4[[#This Row],[SKU]],'[1]All Skus'!$A:$Y,2,FALSE))="Crown",(VLOOKUP(Table4[[#This Row],[SKU]],'[1]All Skus'!$A:$Y,9,FALSE)),""))</f>
        <v>Two-channel, DSP based Power Amplifier, 4500W @ 4Ω</v>
      </c>
      <c r="I57" s="18">
        <f>(IF((VLOOKUP(Table4[[#This Row],[SKU]],'[1]All Skus'!$A:$Y,2,FALSE))="Crown",(VLOOKUP(Table4[[#This Row],[SKU]],'[1]All Skus'!$A:$Y,10,FALSE)),""))</f>
        <v>11330</v>
      </c>
      <c r="J57" s="18">
        <f>(IF((VLOOKUP(Table4[[#This Row],[SKU]],'[1]All Skus'!$A:$Y,2,FALSE))="Crown",(VLOOKUP(Table4[[#This Row],[SKU]],'[1]All Skus'!$A:$Y,11,FALSE)),""))</f>
        <v>11330</v>
      </c>
      <c r="K57" s="19">
        <f>(IF((VLOOKUP(Table4[[#This Row],[SKU]],'[1]All Skus'!$A:$Y,2,FALSE))="Crown",(VLOOKUP(Table4[[#This Row],[SKU]],'[1]All Skus'!$A:$Y,15,FALSE)),""))</f>
        <v>1</v>
      </c>
      <c r="L57" s="20">
        <f>(IF((VLOOKUP(Table4[[#This Row],[SKU]],'[1]All Skus'!$A:$Y,2,FALSE))="Crown",(VLOOKUP(Table4[[#This Row],[SKU]],'[1]All Skus'!$A:$Y,16,FALSE)),""))</f>
        <v>691991008535</v>
      </c>
      <c r="M57" s="20">
        <f>(IF((VLOOKUP(Table4[[#This Row],[SKU]],'[1]All Skus'!$A:$Y,2,FALSE))="Crown",(VLOOKUP(Table4[[#This Row],[SKU]],'[1]All Skus'!$A:$Y,17,FALSE)),""))</f>
        <v>0</v>
      </c>
      <c r="N57" s="19" t="str">
        <f>(IF((VLOOKUP(Table4[[#This Row],[SKU]],'[1]All Skus'!$A:$Y,2,FALSE))="Crown",(VLOOKUP(Table4[[#This Row],[SKU]],'[1]All Skus'!$A:$Y,18,FALSE)),""))</f>
        <v/>
      </c>
      <c r="O57" s="19">
        <f>(IF((VLOOKUP(Table4[[#This Row],[SKU]],'[1]All Skus'!$A:$Y,2,FALSE))="Crown",(VLOOKUP(Table4[[#This Row],[SKU]],'[1]All Skus'!$A:$Y,19,FALSE)),""))</f>
        <v>23</v>
      </c>
      <c r="P57" s="19">
        <f>(IF((VLOOKUP(Table4[[#This Row],[SKU]],'[1]All Skus'!$A:$Y,2,FALSE))="Crown",(VLOOKUP(Table4[[#This Row],[SKU]],'[1]All Skus'!$A:$Y,20,FALSE)),""))</f>
        <v>23</v>
      </c>
      <c r="Q57" s="19">
        <f>(IF((VLOOKUP(Table4[[#This Row],[SKU]],'[1]All Skus'!$A:$Y,2,FALSE))="Crown",(VLOOKUP(Table4[[#This Row],[SKU]],'[1]All Skus'!$A:$Y,21,FALSE)),""))</f>
        <v>7</v>
      </c>
      <c r="R57" s="19" t="str">
        <f>(IF((VLOOKUP(Table4[[#This Row],[SKU]],'[1]All Skus'!$A:$Y,2,FALSE))="Crown",(VLOOKUP(Table4[[#This Row],[SKU]],'[1]All Skus'!$A:$Y,22,FALSE)),""))</f>
        <v>MX</v>
      </c>
      <c r="S57" s="19" t="str">
        <f>(IF((VLOOKUP(Table4[[#This Row],[SKU]],'[1]All Skus'!$A:$Y,2,FALSE))="Crown",(VLOOKUP(Table4[[#This Row],[SKU]],'[1]All Skus'!$A:$Y,23,FALSE)),""))</f>
        <v>Compliant</v>
      </c>
      <c r="T57" s="21" t="str">
        <f>(IF((VLOOKUP(Table4[[#This Row],[SKU]],'[1]All Skus'!$A:$Y,2,FALSE))="Crown",(VLOOKUP(Table4[[#This Row],[SKU]],'[1]All Skus'!$A:$Y,24,FALSE)),""))</f>
        <v>https://www.crownaudio.com/en/products/i-tech-12000hd</v>
      </c>
      <c r="U57" s="22">
        <v>55</v>
      </c>
      <c r="V57"/>
      <c r="W57"/>
      <c r="X57"/>
      <c r="Y57"/>
      <c r="Z57"/>
    </row>
    <row r="58" spans="1:26" s="15" customFormat="1" ht="15" customHeight="1" x14ac:dyDescent="0.3">
      <c r="A58" s="14" t="s">
        <v>77</v>
      </c>
      <c r="B58" s="15" t="str">
        <f>(IF((VLOOKUP(Table4[[#This Row],[SKU]],'[1]All Skus'!$A:$Y,2,FALSE))="Crown",(VLOOKUP(Table4[[#This Row],[SKU]],'[1]All Skus'!$A:$Y,3,FALSE)),""))</f>
        <v>I-Tech HD Series</v>
      </c>
      <c r="C58" s="15" t="str">
        <f>(IF((VLOOKUP(Table4[[#This Row],[SKU]],'[1]All Skus'!$A:$Y,2,FALSE))="Crown",(VLOOKUP(Table4[[#This Row],[SKU]],'[1]All Skus'!$A:$Y,4,FALSE)),""))</f>
        <v>IT5000HD</v>
      </c>
      <c r="D58" s="16" t="str">
        <f>(IF((VLOOKUP(Table4[[#This Row],[SKU]],'[1]All Skus'!$A:$Y,2,FALSE))="Crown",(VLOOKUP(Table4[[#This Row],[SKU]],'[1]All Skus'!$A:$Y,5,FALSE)),""))</f>
        <v>IT</v>
      </c>
      <c r="E58" s="15" t="str">
        <f>(IF((VLOOKUP(Table4[[#This Row],[SKU]],'[1]All Skus'!$A:$Y,2,FALSE))="Crown",(VLOOKUP(Table4[[#This Row],[SKU]],'[1]All Skus'!$A:$Y,6,FALSE)),""))</f>
        <v>Yes</v>
      </c>
      <c r="F58" s="15">
        <f>(IF((VLOOKUP(Table4[[#This Row],[SKU]],'[1]All Skus'!$A:$Y,2,FALSE))="Crown",(VLOOKUP(Table4[[#This Row],[SKU]],'[1]All Skus'!$A:$Y,7,FALSE)),""))</f>
        <v>0</v>
      </c>
      <c r="G58" s="15" t="str">
        <f>(IF((VLOOKUP(Table4[[#This Row],[SKU]],'[1]All Skus'!$A:$Y,2,FALSE))="Crown",(VLOOKUP(Table4[[#This Row],[SKU]],'[1]All Skus'!$A:$Y,8,FALSE)),""))</f>
        <v>IT5000HD</v>
      </c>
      <c r="H58" s="17" t="str">
        <f>(IF((VLOOKUP(Table4[[#This Row],[SKU]],'[1]All Skus'!$A:$Y,2,FALSE))="Crown",(VLOOKUP(Table4[[#This Row],[SKU]],'[1]All Skus'!$A:$Y,9,FALSE)),""))</f>
        <v>Two-channel, DSP based Power Amplifier, 2500W @ 4Ω</v>
      </c>
      <c r="I58" s="18">
        <f>(IF((VLOOKUP(Table4[[#This Row],[SKU]],'[1]All Skus'!$A:$Y,2,FALSE))="Crown",(VLOOKUP(Table4[[#This Row],[SKU]],'[1]All Skus'!$A:$Y,10,FALSE)),""))</f>
        <v>7519</v>
      </c>
      <c r="J58" s="18">
        <f>(IF((VLOOKUP(Table4[[#This Row],[SKU]],'[1]All Skus'!$A:$Y,2,FALSE))="Crown",(VLOOKUP(Table4[[#This Row],[SKU]],'[1]All Skus'!$A:$Y,11,FALSE)),""))</f>
        <v>7519</v>
      </c>
      <c r="K58" s="19">
        <f>(IF((VLOOKUP(Table4[[#This Row],[SKU]],'[1]All Skus'!$A:$Y,2,FALSE))="Crown",(VLOOKUP(Table4[[#This Row],[SKU]],'[1]All Skus'!$A:$Y,15,FALSE)),""))</f>
        <v>1</v>
      </c>
      <c r="L58" s="20">
        <f>(IF((VLOOKUP(Table4[[#This Row],[SKU]],'[1]All Skus'!$A:$Y,2,FALSE))="Crown",(VLOOKUP(Table4[[#This Row],[SKU]],'[1]All Skus'!$A:$Y,16,FALSE)),""))</f>
        <v>691991008597</v>
      </c>
      <c r="M58" s="20">
        <f>(IF((VLOOKUP(Table4[[#This Row],[SKU]],'[1]All Skus'!$A:$Y,2,FALSE))="Crown",(VLOOKUP(Table4[[#This Row],[SKU]],'[1]All Skus'!$A:$Y,17,FALSE)),""))</f>
        <v>0</v>
      </c>
      <c r="N58" s="19" t="str">
        <f>(IF((VLOOKUP(Table4[[#This Row],[SKU]],'[1]All Skus'!$A:$Y,2,FALSE))="Crown",(VLOOKUP(Table4[[#This Row],[SKU]],'[1]All Skus'!$A:$Y,18,FALSE)),""))</f>
        <v/>
      </c>
      <c r="O58" s="19">
        <f>(IF((VLOOKUP(Table4[[#This Row],[SKU]],'[1]All Skus'!$A:$Y,2,FALSE))="Crown",(VLOOKUP(Table4[[#This Row],[SKU]],'[1]All Skus'!$A:$Y,19,FALSE)),""))</f>
        <v>23</v>
      </c>
      <c r="P58" s="19">
        <f>(IF((VLOOKUP(Table4[[#This Row],[SKU]],'[1]All Skus'!$A:$Y,2,FALSE))="Crown",(VLOOKUP(Table4[[#This Row],[SKU]],'[1]All Skus'!$A:$Y,20,FALSE)),""))</f>
        <v>23</v>
      </c>
      <c r="Q58" s="19">
        <f>(IF((VLOOKUP(Table4[[#This Row],[SKU]],'[1]All Skus'!$A:$Y,2,FALSE))="Crown",(VLOOKUP(Table4[[#This Row],[SKU]],'[1]All Skus'!$A:$Y,21,FALSE)),""))</f>
        <v>7</v>
      </c>
      <c r="R58" s="19" t="str">
        <f>(IF((VLOOKUP(Table4[[#This Row],[SKU]],'[1]All Skus'!$A:$Y,2,FALSE))="Crown",(VLOOKUP(Table4[[#This Row],[SKU]],'[1]All Skus'!$A:$Y,22,FALSE)),""))</f>
        <v>MX</v>
      </c>
      <c r="S58" s="19" t="str">
        <f>(IF((VLOOKUP(Table4[[#This Row],[SKU]],'[1]All Skus'!$A:$Y,2,FALSE))="Crown",(VLOOKUP(Table4[[#This Row],[SKU]],'[1]All Skus'!$A:$Y,23,FALSE)),""))</f>
        <v>Compliant</v>
      </c>
      <c r="T58" s="21" t="str">
        <f>(IF((VLOOKUP(Table4[[#This Row],[SKU]],'[1]All Skus'!$A:$Y,2,FALSE))="Crown",(VLOOKUP(Table4[[#This Row],[SKU]],'[1]All Skus'!$A:$Y,24,FALSE)),""))</f>
        <v>https://www.crownaudio.com/en/products/i-tech-5000hd</v>
      </c>
      <c r="U58" s="22">
        <v>56</v>
      </c>
      <c r="V58"/>
      <c r="W58"/>
      <c r="X58"/>
      <c r="Y58"/>
      <c r="Z58"/>
    </row>
    <row r="59" spans="1:26" s="15" customFormat="1" ht="15" customHeight="1" x14ac:dyDescent="0.3">
      <c r="A59" s="14" t="s">
        <v>78</v>
      </c>
      <c r="B59" s="15" t="str">
        <f>(IF((VLOOKUP(Table4[[#This Row],[SKU]],'[1]All Skus'!$A:$Y,2,FALSE))="Crown",(VLOOKUP(Table4[[#This Row],[SKU]],'[1]All Skus'!$A:$Y,3,FALSE)),""))</f>
        <v>I-Tech HD Series</v>
      </c>
      <c r="C59" s="15" t="str">
        <f>(IF((VLOOKUP(Table4[[#This Row],[SKU]],'[1]All Skus'!$A:$Y,2,FALSE))="Crown",(VLOOKUP(Table4[[#This Row],[SKU]],'[1]All Skus'!$A:$Y,4,FALSE)),""))</f>
        <v>IT9000HD</v>
      </c>
      <c r="D59" s="16" t="str">
        <f>(IF((VLOOKUP(Table4[[#This Row],[SKU]],'[1]All Skus'!$A:$Y,2,FALSE))="Crown",(VLOOKUP(Table4[[#This Row],[SKU]],'[1]All Skus'!$A:$Y,5,FALSE)),""))</f>
        <v>IT</v>
      </c>
      <c r="E59" s="15" t="str">
        <f>(IF((VLOOKUP(Table4[[#This Row],[SKU]],'[1]All Skus'!$A:$Y,2,FALSE))="Crown",(VLOOKUP(Table4[[#This Row],[SKU]],'[1]All Skus'!$A:$Y,6,FALSE)),""))</f>
        <v>Yes</v>
      </c>
      <c r="F59" s="15">
        <f>(IF((VLOOKUP(Table4[[#This Row],[SKU]],'[1]All Skus'!$A:$Y,2,FALSE))="Crown",(VLOOKUP(Table4[[#This Row],[SKU]],'[1]All Skus'!$A:$Y,7,FALSE)),""))</f>
        <v>0</v>
      </c>
      <c r="G59" s="15" t="str">
        <f>(IF((VLOOKUP(Table4[[#This Row],[SKU]],'[1]All Skus'!$A:$Y,2,FALSE))="Crown",(VLOOKUP(Table4[[#This Row],[SKU]],'[1]All Skus'!$A:$Y,8,FALSE)),""))</f>
        <v>IT9000HD</v>
      </c>
      <c r="H59" s="17" t="str">
        <f>(IF((VLOOKUP(Table4[[#This Row],[SKU]],'[1]All Skus'!$A:$Y,2,FALSE))="Crown",(VLOOKUP(Table4[[#This Row],[SKU]],'[1]All Skus'!$A:$Y,9,FALSE)),""))</f>
        <v>Two-channel, DSP based Power Amplifier, 3500W @ 4Ω</v>
      </c>
      <c r="I59" s="18">
        <f>(IF((VLOOKUP(Table4[[#This Row],[SKU]],'[1]All Skus'!$A:$Y,2,FALSE))="Crown",(VLOOKUP(Table4[[#This Row],[SKU]],'[1]All Skus'!$A:$Y,10,FALSE)),""))</f>
        <v>9064</v>
      </c>
      <c r="J59" s="18">
        <f>(IF((VLOOKUP(Table4[[#This Row],[SKU]],'[1]All Skus'!$A:$Y,2,FALSE))="Crown",(VLOOKUP(Table4[[#This Row],[SKU]],'[1]All Skus'!$A:$Y,11,FALSE)),""))</f>
        <v>9064</v>
      </c>
      <c r="K59" s="19">
        <f>(IF((VLOOKUP(Table4[[#This Row],[SKU]],'[1]All Skus'!$A:$Y,2,FALSE))="Crown",(VLOOKUP(Table4[[#This Row],[SKU]],'[1]All Skus'!$A:$Y,15,FALSE)),""))</f>
        <v>1</v>
      </c>
      <c r="L59" s="20">
        <f>(IF((VLOOKUP(Table4[[#This Row],[SKU]],'[1]All Skus'!$A:$Y,2,FALSE))="Crown",(VLOOKUP(Table4[[#This Row],[SKU]],'[1]All Skus'!$A:$Y,16,FALSE)),""))</f>
        <v>691991008658</v>
      </c>
      <c r="M59" s="20">
        <f>(IF((VLOOKUP(Table4[[#This Row],[SKU]],'[1]All Skus'!$A:$Y,2,FALSE))="Crown",(VLOOKUP(Table4[[#This Row],[SKU]],'[1]All Skus'!$A:$Y,17,FALSE)),""))</f>
        <v>0</v>
      </c>
      <c r="N59" s="19" t="str">
        <f>(IF((VLOOKUP(Table4[[#This Row],[SKU]],'[1]All Skus'!$A:$Y,2,FALSE))="Crown",(VLOOKUP(Table4[[#This Row],[SKU]],'[1]All Skus'!$A:$Y,18,FALSE)),""))</f>
        <v/>
      </c>
      <c r="O59" s="19">
        <f>(IF((VLOOKUP(Table4[[#This Row],[SKU]],'[1]All Skus'!$A:$Y,2,FALSE))="Crown",(VLOOKUP(Table4[[#This Row],[SKU]],'[1]All Skus'!$A:$Y,19,FALSE)),""))</f>
        <v>23</v>
      </c>
      <c r="P59" s="19">
        <f>(IF((VLOOKUP(Table4[[#This Row],[SKU]],'[1]All Skus'!$A:$Y,2,FALSE))="Crown",(VLOOKUP(Table4[[#This Row],[SKU]],'[1]All Skus'!$A:$Y,20,FALSE)),""))</f>
        <v>23</v>
      </c>
      <c r="Q59" s="19">
        <f>(IF((VLOOKUP(Table4[[#This Row],[SKU]],'[1]All Skus'!$A:$Y,2,FALSE))="Crown",(VLOOKUP(Table4[[#This Row],[SKU]],'[1]All Skus'!$A:$Y,21,FALSE)),""))</f>
        <v>7</v>
      </c>
      <c r="R59" s="19" t="str">
        <f>(IF((VLOOKUP(Table4[[#This Row],[SKU]],'[1]All Skus'!$A:$Y,2,FALSE))="Crown",(VLOOKUP(Table4[[#This Row],[SKU]],'[1]All Skus'!$A:$Y,22,FALSE)),""))</f>
        <v>MX</v>
      </c>
      <c r="S59" s="19" t="str">
        <f>(IF((VLOOKUP(Table4[[#This Row],[SKU]],'[1]All Skus'!$A:$Y,2,FALSE))="Crown",(VLOOKUP(Table4[[#This Row],[SKU]],'[1]All Skus'!$A:$Y,23,FALSE)),""))</f>
        <v>Compliant</v>
      </c>
      <c r="T59" s="21" t="str">
        <f>(IF((VLOOKUP(Table4[[#This Row],[SKU]],'[1]All Skus'!$A:$Y,2,FALSE))="Crown",(VLOOKUP(Table4[[#This Row],[SKU]],'[1]All Skus'!$A:$Y,24,FALSE)),""))</f>
        <v>https://www.crownaudio.com/en/products/i-tech-9000hd</v>
      </c>
      <c r="U59" s="22">
        <v>57</v>
      </c>
      <c r="V59"/>
      <c r="W59"/>
      <c r="X59"/>
      <c r="Y59"/>
      <c r="Z59"/>
    </row>
    <row r="60" spans="1:26" s="15" customFormat="1" ht="14.7" customHeight="1" x14ac:dyDescent="0.3">
      <c r="A60" s="14" t="s">
        <v>79</v>
      </c>
      <c r="B60" s="15" t="str">
        <f>(IF((VLOOKUP(Table4[[#This Row],[SKU]],'[1]All Skus'!$A:$Y,2,FALSE))="Crown",(VLOOKUP(Table4[[#This Row],[SKU]],'[1]All Skus'!$A:$Y,3,FALSE)),""))</f>
        <v>VRACK</v>
      </c>
      <c r="C60" s="15" t="str">
        <f>(IF((VLOOKUP(Table4[[#This Row],[SKU]],'[1]All Skus'!$A:$Y,2,FALSE))="Crown",(VLOOKUP(Table4[[#This Row],[SKU]],'[1]All Skus'!$A:$Y,4,FALSE)),""))</f>
        <v>VRACK12KFX</v>
      </c>
      <c r="D60" s="16" t="str">
        <f>(IF((VLOOKUP(Table4[[#This Row],[SKU]],'[1]All Skus'!$A:$Y,2,FALSE))="Crown",(VLOOKUP(Table4[[#This Row],[SKU]],'[1]All Skus'!$A:$Y,5,FALSE)),""))</f>
        <v>VRACK</v>
      </c>
      <c r="E60" s="15" t="str">
        <f>(IF((VLOOKUP(Table4[[#This Row],[SKU]],'[1]All Skus'!$A:$Y,2,FALSE))="Crown",(VLOOKUP(Table4[[#This Row],[SKU]],'[1]All Skus'!$A:$Y,6,FALSE)),""))</f>
        <v>Yes</v>
      </c>
      <c r="F60" s="15">
        <f>(IF((VLOOKUP(Table4[[#This Row],[SKU]],'[1]All Skus'!$A:$Y,2,FALSE))="Crown",(VLOOKUP(Table4[[#This Row],[SKU]],'[1]All Skus'!$A:$Y,7,FALSE)),""))</f>
        <v>0</v>
      </c>
      <c r="G60" s="15" t="str">
        <f>(IF((VLOOKUP(Table4[[#This Row],[SKU]],'[1]All Skus'!$A:$Y,2,FALSE))="Crown",(VLOOKUP(Table4[[#This Row],[SKU]],'[1]All Skus'!$A:$Y,8,FALSE)),""))</f>
        <v>COMPLETE 12K VRACK</v>
      </c>
      <c r="H60" s="17" t="str">
        <f>(IF((VLOOKUP(Table4[[#This Row],[SKU]],'[1]All Skus'!$A:$Y,2,FALSE))="Crown",(VLOOKUP(Table4[[#This Row],[SKU]],'[1]All Skus'!$A:$Y,9,FALSE)),""))</f>
        <v>Complete V-Rack with three IT12000HD Power Amplifiers</v>
      </c>
      <c r="I60" s="18">
        <f>(IF((VLOOKUP(Table4[[#This Row],[SKU]],'[1]All Skus'!$A:$Y,2,FALSE))="Crown",(VLOOKUP(Table4[[#This Row],[SKU]],'[1]All Skus'!$A:$Y,10,FALSE)),""))</f>
        <v>46865</v>
      </c>
      <c r="J60" s="18">
        <f>(IF((VLOOKUP(Table4[[#This Row],[SKU]],'[1]All Skus'!$A:$Y,2,FALSE))="Crown",(VLOOKUP(Table4[[#This Row],[SKU]],'[1]All Skus'!$A:$Y,11,FALSE)),""))</f>
        <v>46865</v>
      </c>
      <c r="K60" s="19">
        <f>(IF((VLOOKUP(Table4[[#This Row],[SKU]],'[1]All Skus'!$A:$Y,2,FALSE))="Crown",(VLOOKUP(Table4[[#This Row],[SKU]],'[1]All Skus'!$A:$Y,15,FALSE)),""))</f>
        <v>1</v>
      </c>
      <c r="L60" s="20">
        <f>(IF((VLOOKUP(Table4[[#This Row],[SKU]],'[1]All Skus'!$A:$Y,2,FALSE))="Crown",(VLOOKUP(Table4[[#This Row],[SKU]],'[1]All Skus'!$A:$Y,16,FALSE)),""))</f>
        <v>691991013461</v>
      </c>
      <c r="M60" s="20">
        <f>(IF((VLOOKUP(Table4[[#This Row],[SKU]],'[1]All Skus'!$A:$Y,2,FALSE))="Crown",(VLOOKUP(Table4[[#This Row],[SKU]],'[1]All Skus'!$A:$Y,17,FALSE)),""))</f>
        <v>0</v>
      </c>
      <c r="N60" s="19" t="str">
        <f>(IF((VLOOKUP(Table4[[#This Row],[SKU]],'[1]All Skus'!$A:$Y,2,FALSE))="Crown",(VLOOKUP(Table4[[#This Row],[SKU]],'[1]All Skus'!$A:$Y,18,FALSE)),""))</f>
        <v/>
      </c>
      <c r="O60" s="19" t="str">
        <f>(IF((VLOOKUP(Table4[[#This Row],[SKU]],'[1]All Skus'!$A:$Y,2,FALSE))="Crown",(VLOOKUP(Table4[[#This Row],[SKU]],'[1]All Skus'!$A:$Y,19,FALSE)),""))</f>
        <v/>
      </c>
      <c r="P60" s="19" t="str">
        <f>(IF((VLOOKUP(Table4[[#This Row],[SKU]],'[1]All Skus'!$A:$Y,2,FALSE))="Crown",(VLOOKUP(Table4[[#This Row],[SKU]],'[1]All Skus'!$A:$Y,20,FALSE)),""))</f>
        <v/>
      </c>
      <c r="Q60" s="19" t="str">
        <f>(IF((VLOOKUP(Table4[[#This Row],[SKU]],'[1]All Skus'!$A:$Y,2,FALSE))="Crown",(VLOOKUP(Table4[[#This Row],[SKU]],'[1]All Skus'!$A:$Y,21,FALSE)),""))</f>
        <v/>
      </c>
      <c r="R60" s="19" t="str">
        <f>(IF((VLOOKUP(Table4[[#This Row],[SKU]],'[1]All Skus'!$A:$Y,2,FALSE))="Crown",(VLOOKUP(Table4[[#This Row],[SKU]],'[1]All Skus'!$A:$Y,22,FALSE)),""))</f>
        <v>MX</v>
      </c>
      <c r="S60" s="19" t="str">
        <f>(IF((VLOOKUP(Table4[[#This Row],[SKU]],'[1]All Skus'!$A:$Y,2,FALSE))="Crown",(VLOOKUP(Table4[[#This Row],[SKU]],'[1]All Skus'!$A:$Y,23,FALSE)),""))</f>
        <v>Compliant</v>
      </c>
      <c r="T60" s="21" t="str">
        <f>(IF((VLOOKUP(Table4[[#This Row],[SKU]],'[1]All Skus'!$A:$Y,2,FALSE))="Crown",(VLOOKUP(Table4[[#This Row],[SKU]],'[1]All Skus'!$A:$Y,24,FALSE)),""))</f>
        <v>https://www.crownaudio.com/en/products/vrack-12000hd</v>
      </c>
      <c r="U60" s="22">
        <v>58</v>
      </c>
      <c r="V60"/>
      <c r="W60"/>
      <c r="X60"/>
      <c r="Y60"/>
      <c r="Z60"/>
    </row>
    <row r="61" spans="1:26" s="15" customFormat="1" ht="14.7" customHeight="1" x14ac:dyDescent="0.3">
      <c r="A61" s="14" t="s">
        <v>80</v>
      </c>
      <c r="B61" s="15" t="str">
        <f>(IF((VLOOKUP(Table4[[#This Row],[SKU]],'[1]All Skus'!$A:$Y,2,FALSE))="Crown",(VLOOKUP(Table4[[#This Row],[SKU]],'[1]All Skus'!$A:$Y,3,FALSE)),""))</f>
        <v>VRACK</v>
      </c>
      <c r="C61" s="15" t="str">
        <f>(IF((VLOOKUP(Table4[[#This Row],[SKU]],'[1]All Skus'!$A:$Y,2,FALSE))="Crown",(VLOOKUP(Table4[[#This Row],[SKU]],'[1]All Skus'!$A:$Y,4,FALSE)),""))</f>
        <v>VRACK12KPFX</v>
      </c>
      <c r="D61" s="16" t="str">
        <f>(IF((VLOOKUP(Table4[[#This Row],[SKU]],'[1]All Skus'!$A:$Y,2,FALSE))="Crown",(VLOOKUP(Table4[[#This Row],[SKU]],'[1]All Skus'!$A:$Y,5,FALSE)),""))</f>
        <v>VRACK</v>
      </c>
      <c r="E61" s="15" t="str">
        <f>(IF((VLOOKUP(Table4[[#This Row],[SKU]],'[1]All Skus'!$A:$Y,2,FALSE))="Crown",(VLOOKUP(Table4[[#This Row],[SKU]],'[1]All Skus'!$A:$Y,6,FALSE)),""))</f>
        <v>Yes</v>
      </c>
      <c r="F61" s="15">
        <f>(IF((VLOOKUP(Table4[[#This Row],[SKU]],'[1]All Skus'!$A:$Y,2,FALSE))="Crown",(VLOOKUP(Table4[[#This Row],[SKU]],'[1]All Skus'!$A:$Y,7,FALSE)),""))</f>
        <v>0</v>
      </c>
      <c r="G61" s="15" t="str">
        <f>(IF((VLOOKUP(Table4[[#This Row],[SKU]],'[1]All Skus'!$A:$Y,2,FALSE))="Crown",(VLOOKUP(Table4[[#This Row],[SKU]],'[1]All Skus'!$A:$Y,8,FALSE)),""))</f>
        <v>12K VRACK MINUS AMPS</v>
      </c>
      <c r="H61" s="17" t="str">
        <f>(IF((VLOOKUP(Table4[[#This Row],[SKU]],'[1]All Skus'!$A:$Y,2,FALSE))="Crown",(VLOOKUP(Table4[[#This Row],[SKU]],'[1]All Skus'!$A:$Y,9,FALSE)),""))</f>
        <v>Complete V-Rack without Power Amplifiers</v>
      </c>
      <c r="I61" s="18">
        <f>(IF((VLOOKUP(Table4[[#This Row],[SKU]],'[1]All Skus'!$A:$Y,2,FALSE))="Crown",(VLOOKUP(Table4[[#This Row],[SKU]],'[1]All Skus'!$A:$Y,10,FALSE)),""))</f>
        <v>13081</v>
      </c>
      <c r="J61" s="18">
        <f>(IF((VLOOKUP(Table4[[#This Row],[SKU]],'[1]All Skus'!$A:$Y,2,FALSE))="Crown",(VLOOKUP(Table4[[#This Row],[SKU]],'[1]All Skus'!$A:$Y,11,FALSE)),""))</f>
        <v>13081</v>
      </c>
      <c r="K61" s="19">
        <f>(IF((VLOOKUP(Table4[[#This Row],[SKU]],'[1]All Skus'!$A:$Y,2,FALSE))="Crown",(VLOOKUP(Table4[[#This Row],[SKU]],'[1]All Skus'!$A:$Y,15,FALSE)),""))</f>
        <v>1</v>
      </c>
      <c r="L61" s="20">
        <f>(IF((VLOOKUP(Table4[[#This Row],[SKU]],'[1]All Skus'!$A:$Y,2,FALSE))="Crown",(VLOOKUP(Table4[[#This Row],[SKU]],'[1]All Skus'!$A:$Y,16,FALSE)),""))</f>
        <v>691991013478</v>
      </c>
      <c r="M61" s="20">
        <f>(IF((VLOOKUP(Table4[[#This Row],[SKU]],'[1]All Skus'!$A:$Y,2,FALSE))="Crown",(VLOOKUP(Table4[[#This Row],[SKU]],'[1]All Skus'!$A:$Y,17,FALSE)),""))</f>
        <v>0</v>
      </c>
      <c r="N61" s="19" t="str">
        <f>(IF((VLOOKUP(Table4[[#This Row],[SKU]],'[1]All Skus'!$A:$Y,2,FALSE))="Crown",(VLOOKUP(Table4[[#This Row],[SKU]],'[1]All Skus'!$A:$Y,18,FALSE)),""))</f>
        <v/>
      </c>
      <c r="O61" s="19" t="str">
        <f>(IF((VLOOKUP(Table4[[#This Row],[SKU]],'[1]All Skus'!$A:$Y,2,FALSE))="Crown",(VLOOKUP(Table4[[#This Row],[SKU]],'[1]All Skus'!$A:$Y,19,FALSE)),""))</f>
        <v/>
      </c>
      <c r="P61" s="19" t="str">
        <f>(IF((VLOOKUP(Table4[[#This Row],[SKU]],'[1]All Skus'!$A:$Y,2,FALSE))="Crown",(VLOOKUP(Table4[[#This Row],[SKU]],'[1]All Skus'!$A:$Y,20,FALSE)),""))</f>
        <v/>
      </c>
      <c r="Q61" s="19" t="str">
        <f>(IF((VLOOKUP(Table4[[#This Row],[SKU]],'[1]All Skus'!$A:$Y,2,FALSE))="Crown",(VLOOKUP(Table4[[#This Row],[SKU]],'[1]All Skus'!$A:$Y,21,FALSE)),""))</f>
        <v/>
      </c>
      <c r="R61" s="19" t="str">
        <f>(IF((VLOOKUP(Table4[[#This Row],[SKU]],'[1]All Skus'!$A:$Y,2,FALSE))="Crown",(VLOOKUP(Table4[[#This Row],[SKU]],'[1]All Skus'!$A:$Y,22,FALSE)),""))</f>
        <v>MX</v>
      </c>
      <c r="S61" s="19" t="str">
        <f>(IF((VLOOKUP(Table4[[#This Row],[SKU]],'[1]All Skus'!$A:$Y,2,FALSE))="Crown",(VLOOKUP(Table4[[#This Row],[SKU]],'[1]All Skus'!$A:$Y,23,FALSE)),""))</f>
        <v>Compliant</v>
      </c>
      <c r="T61" s="21" t="str">
        <f>(IF((VLOOKUP(Table4[[#This Row],[SKU]],'[1]All Skus'!$A:$Y,2,FALSE))="Crown",(VLOOKUP(Table4[[#This Row],[SKU]],'[1]All Skus'!$A:$Y,24,FALSE)),""))</f>
        <v/>
      </c>
      <c r="U61" s="22">
        <v>59</v>
      </c>
      <c r="V61"/>
      <c r="W61"/>
      <c r="X61"/>
      <c r="Y61"/>
      <c r="Z61"/>
    </row>
    <row r="62" spans="1:26" s="15" customFormat="1" ht="14.7" customHeight="1" x14ac:dyDescent="0.3">
      <c r="A62" s="14" t="s">
        <v>81</v>
      </c>
      <c r="B62" s="15" t="str">
        <f>(IF((VLOOKUP(Table4[[#This Row],[SKU]],'[1]All Skus'!$A:$Y,2,FALSE))="Crown",(VLOOKUP(Table4[[#This Row],[SKU]],'[1]All Skus'!$A:$Y,3,FALSE)),""))</f>
        <v>VRACK</v>
      </c>
      <c r="C62" s="15" t="str">
        <f>(IF((VLOOKUP(Table4[[#This Row],[SKU]],'[1]All Skus'!$A:$Y,2,FALSE))="Crown",(VLOOKUP(Table4[[#This Row],[SKU]],'[1]All Skus'!$A:$Y,4,FALSE)),""))</f>
        <v>VRACKHD4FX</v>
      </c>
      <c r="D62" s="16" t="str">
        <f>(IF((VLOOKUP(Table4[[#This Row],[SKU]],'[1]All Skus'!$A:$Y,2,FALSE))="Crown",(VLOOKUP(Table4[[#This Row],[SKU]],'[1]All Skus'!$A:$Y,5,FALSE)),""))</f>
        <v>VRACK</v>
      </c>
      <c r="E62" s="15" t="str">
        <f>(IF((VLOOKUP(Table4[[#This Row],[SKU]],'[1]All Skus'!$A:$Y,2,FALSE))="Crown",(VLOOKUP(Table4[[#This Row],[SKU]],'[1]All Skus'!$A:$Y,6,FALSE)),""))</f>
        <v>Yes</v>
      </c>
      <c r="F62" s="15">
        <f>(IF((VLOOKUP(Table4[[#This Row],[SKU]],'[1]All Skus'!$A:$Y,2,FALSE))="Crown",(VLOOKUP(Table4[[#This Row],[SKU]],'[1]All Skus'!$A:$Y,7,FALSE)),""))</f>
        <v>0</v>
      </c>
      <c r="G62" s="15" t="str">
        <f>(IF((VLOOKUP(Table4[[#This Row],[SKU]],'[1]All Skus'!$A:$Y,2,FALSE))="Crown",(VLOOKUP(Table4[[#This Row],[SKU]],'[1]All Skus'!$A:$Y,8,FALSE)),""))</f>
        <v>COMPLETE HD4 VRACK</v>
      </c>
      <c r="H62" s="17" t="str">
        <f>(IF((VLOOKUP(Table4[[#This Row],[SKU]],'[1]All Skus'!$A:$Y,2,FALSE))="Crown",(VLOOKUP(Table4[[#This Row],[SKU]],'[1]All Skus'!$A:$Y,9,FALSE)),""))</f>
        <v>Complete V-Rack with three IT4X3500HD Power Amplifiers</v>
      </c>
      <c r="I62" s="18">
        <f>(IF((VLOOKUP(Table4[[#This Row],[SKU]],'[1]All Skus'!$A:$Y,2,FALSE))="Crown",(VLOOKUP(Table4[[#This Row],[SKU]],'[1]All Skus'!$A:$Y,10,FALSE)),""))</f>
        <v>57989</v>
      </c>
      <c r="J62" s="18">
        <f>(IF((VLOOKUP(Table4[[#This Row],[SKU]],'[1]All Skus'!$A:$Y,2,FALSE))="Crown",(VLOOKUP(Table4[[#This Row],[SKU]],'[1]All Skus'!$A:$Y,11,FALSE)),""))</f>
        <v>57989</v>
      </c>
      <c r="K62" s="19">
        <f>(IF((VLOOKUP(Table4[[#This Row],[SKU]],'[1]All Skus'!$A:$Y,2,FALSE))="Crown",(VLOOKUP(Table4[[#This Row],[SKU]],'[1]All Skus'!$A:$Y,15,FALSE)),""))</f>
        <v>1</v>
      </c>
      <c r="L62" s="20">
        <f>(IF((VLOOKUP(Table4[[#This Row],[SKU]],'[1]All Skus'!$A:$Y,2,FALSE))="Crown",(VLOOKUP(Table4[[#This Row],[SKU]],'[1]All Skus'!$A:$Y,16,FALSE)),""))</f>
        <v>691991013515</v>
      </c>
      <c r="M62" s="20">
        <f>(IF((VLOOKUP(Table4[[#This Row],[SKU]],'[1]All Skus'!$A:$Y,2,FALSE))="Crown",(VLOOKUP(Table4[[#This Row],[SKU]],'[1]All Skus'!$A:$Y,17,FALSE)),""))</f>
        <v>0</v>
      </c>
      <c r="N62" s="19" t="str">
        <f>(IF((VLOOKUP(Table4[[#This Row],[SKU]],'[1]All Skus'!$A:$Y,2,FALSE))="Crown",(VLOOKUP(Table4[[#This Row],[SKU]],'[1]All Skus'!$A:$Y,18,FALSE)),""))</f>
        <v/>
      </c>
      <c r="O62" s="19" t="str">
        <f>(IF((VLOOKUP(Table4[[#This Row],[SKU]],'[1]All Skus'!$A:$Y,2,FALSE))="Crown",(VLOOKUP(Table4[[#This Row],[SKU]],'[1]All Skus'!$A:$Y,19,FALSE)),""))</f>
        <v/>
      </c>
      <c r="P62" s="19" t="str">
        <f>(IF((VLOOKUP(Table4[[#This Row],[SKU]],'[1]All Skus'!$A:$Y,2,FALSE))="Crown",(VLOOKUP(Table4[[#This Row],[SKU]],'[1]All Skus'!$A:$Y,20,FALSE)),""))</f>
        <v/>
      </c>
      <c r="Q62" s="19" t="str">
        <f>(IF((VLOOKUP(Table4[[#This Row],[SKU]],'[1]All Skus'!$A:$Y,2,FALSE))="Crown",(VLOOKUP(Table4[[#This Row],[SKU]],'[1]All Skus'!$A:$Y,21,FALSE)),""))</f>
        <v/>
      </c>
      <c r="R62" s="19" t="str">
        <f>(IF((VLOOKUP(Table4[[#This Row],[SKU]],'[1]All Skus'!$A:$Y,2,FALSE))="Crown",(VLOOKUP(Table4[[#This Row],[SKU]],'[1]All Skus'!$A:$Y,22,FALSE)),""))</f>
        <v>MX</v>
      </c>
      <c r="S62" s="19" t="str">
        <f>(IF((VLOOKUP(Table4[[#This Row],[SKU]],'[1]All Skus'!$A:$Y,2,FALSE))="Crown",(VLOOKUP(Table4[[#This Row],[SKU]],'[1]All Skus'!$A:$Y,23,FALSE)),""))</f>
        <v>Compliant</v>
      </c>
      <c r="T62" s="21" t="str">
        <f>(IF((VLOOKUP(Table4[[#This Row],[SKU]],'[1]All Skus'!$A:$Y,2,FALSE))="Crown",(VLOOKUP(Table4[[#This Row],[SKU]],'[1]All Skus'!$A:$Y,24,FALSE)),""))</f>
        <v>https://www.crownaudio.com/en/products/vrack-4x3500hd</v>
      </c>
      <c r="U62" s="22">
        <v>60</v>
      </c>
      <c r="V62"/>
      <c r="W62"/>
      <c r="X62"/>
      <c r="Y62"/>
      <c r="Z62"/>
    </row>
    <row r="63" spans="1:26" s="15" customFormat="1" ht="14.7" customHeight="1" x14ac:dyDescent="0.3">
      <c r="A63" s="14" t="s">
        <v>82</v>
      </c>
      <c r="B63" s="15" t="str">
        <f>(IF((VLOOKUP(Table4[[#This Row],[SKU]],'[1]All Skus'!$A:$Y,2,FALSE))="Crown",(VLOOKUP(Table4[[#This Row],[SKU]],'[1]All Skus'!$A:$Y,3,FALSE)),""))</f>
        <v>VRACK</v>
      </c>
      <c r="C63" s="15" t="str">
        <f>(IF((VLOOKUP(Table4[[#This Row],[SKU]],'[1]All Skus'!$A:$Y,2,FALSE))="Crown",(VLOOKUP(Table4[[#This Row],[SKU]],'[1]All Skus'!$A:$Y,4,FALSE)),""))</f>
        <v>VRACKHD4PFX</v>
      </c>
      <c r="D63" s="16" t="str">
        <f>(IF((VLOOKUP(Table4[[#This Row],[SKU]],'[1]All Skus'!$A:$Y,2,FALSE))="Crown",(VLOOKUP(Table4[[#This Row],[SKU]],'[1]All Skus'!$A:$Y,5,FALSE)),""))</f>
        <v>VRACK</v>
      </c>
      <c r="E63" s="15" t="str">
        <f>(IF((VLOOKUP(Table4[[#This Row],[SKU]],'[1]All Skus'!$A:$Y,2,FALSE))="Crown",(VLOOKUP(Table4[[#This Row],[SKU]],'[1]All Skus'!$A:$Y,6,FALSE)),""))</f>
        <v>Yes</v>
      </c>
      <c r="F63" s="15">
        <f>(IF((VLOOKUP(Table4[[#This Row],[SKU]],'[1]All Skus'!$A:$Y,2,FALSE))="Crown",(VLOOKUP(Table4[[#This Row],[SKU]],'[1]All Skus'!$A:$Y,7,FALSE)),""))</f>
        <v>0</v>
      </c>
      <c r="G63" s="15" t="str">
        <f>(IF((VLOOKUP(Table4[[#This Row],[SKU]],'[1]All Skus'!$A:$Y,2,FALSE))="Crown",(VLOOKUP(Table4[[#This Row],[SKU]],'[1]All Skus'!$A:$Y,8,FALSE)),""))</f>
        <v>HD4 VRACK MINUS AMPS</v>
      </c>
      <c r="H63" s="17" t="str">
        <f>(IF((VLOOKUP(Table4[[#This Row],[SKU]],'[1]All Skus'!$A:$Y,2,FALSE))="Crown",(VLOOKUP(Table4[[#This Row],[SKU]],'[1]All Skus'!$A:$Y,9,FALSE)),""))</f>
        <v>Complete V-Rack without Power Amplifiers</v>
      </c>
      <c r="I63" s="18">
        <f>(IF((VLOOKUP(Table4[[#This Row],[SKU]],'[1]All Skus'!$A:$Y,2,FALSE))="Crown",(VLOOKUP(Table4[[#This Row],[SKU]],'[1]All Skus'!$A:$Y,10,FALSE)),""))</f>
        <v>12978</v>
      </c>
      <c r="J63" s="18">
        <f>(IF((VLOOKUP(Table4[[#This Row],[SKU]],'[1]All Skus'!$A:$Y,2,FALSE))="Crown",(VLOOKUP(Table4[[#This Row],[SKU]],'[1]All Skus'!$A:$Y,11,FALSE)),""))</f>
        <v>12978</v>
      </c>
      <c r="K63" s="19">
        <f>(IF((VLOOKUP(Table4[[#This Row],[SKU]],'[1]All Skus'!$A:$Y,2,FALSE))="Crown",(VLOOKUP(Table4[[#This Row],[SKU]],'[1]All Skus'!$A:$Y,15,FALSE)),""))</f>
        <v>1</v>
      </c>
      <c r="L63" s="20">
        <f>(IF((VLOOKUP(Table4[[#This Row],[SKU]],'[1]All Skus'!$A:$Y,2,FALSE))="Crown",(VLOOKUP(Table4[[#This Row],[SKU]],'[1]All Skus'!$A:$Y,16,FALSE)),""))</f>
        <v>691991013492</v>
      </c>
      <c r="M63" s="20">
        <f>(IF((VLOOKUP(Table4[[#This Row],[SKU]],'[1]All Skus'!$A:$Y,2,FALSE))="Crown",(VLOOKUP(Table4[[#This Row],[SKU]],'[1]All Skus'!$A:$Y,17,FALSE)),""))</f>
        <v>0</v>
      </c>
      <c r="N63" s="19" t="str">
        <f>(IF((VLOOKUP(Table4[[#This Row],[SKU]],'[1]All Skus'!$A:$Y,2,FALSE))="Crown",(VLOOKUP(Table4[[#This Row],[SKU]],'[1]All Skus'!$A:$Y,18,FALSE)),""))</f>
        <v/>
      </c>
      <c r="O63" s="19" t="str">
        <f>(IF((VLOOKUP(Table4[[#This Row],[SKU]],'[1]All Skus'!$A:$Y,2,FALSE))="Crown",(VLOOKUP(Table4[[#This Row],[SKU]],'[1]All Skus'!$A:$Y,19,FALSE)),""))</f>
        <v/>
      </c>
      <c r="P63" s="19" t="str">
        <f>(IF((VLOOKUP(Table4[[#This Row],[SKU]],'[1]All Skus'!$A:$Y,2,FALSE))="Crown",(VLOOKUP(Table4[[#This Row],[SKU]],'[1]All Skus'!$A:$Y,20,FALSE)),""))</f>
        <v/>
      </c>
      <c r="Q63" s="19" t="str">
        <f>(IF((VLOOKUP(Table4[[#This Row],[SKU]],'[1]All Skus'!$A:$Y,2,FALSE))="Crown",(VLOOKUP(Table4[[#This Row],[SKU]],'[1]All Skus'!$A:$Y,21,FALSE)),""))</f>
        <v/>
      </c>
      <c r="R63" s="19" t="str">
        <f>(IF((VLOOKUP(Table4[[#This Row],[SKU]],'[1]All Skus'!$A:$Y,2,FALSE))="Crown",(VLOOKUP(Table4[[#This Row],[SKU]],'[1]All Skus'!$A:$Y,22,FALSE)),""))</f>
        <v>MX</v>
      </c>
      <c r="S63" s="19" t="str">
        <f>(IF((VLOOKUP(Table4[[#This Row],[SKU]],'[1]All Skus'!$A:$Y,2,FALSE))="Crown",(VLOOKUP(Table4[[#This Row],[SKU]],'[1]All Skus'!$A:$Y,23,FALSE)),""))</f>
        <v>Compliant</v>
      </c>
      <c r="T63" s="21" t="str">
        <f>(IF((VLOOKUP(Table4[[#This Row],[SKU]],'[1]All Skus'!$A:$Y,2,FALSE))="Crown",(VLOOKUP(Table4[[#This Row],[SKU]],'[1]All Skus'!$A:$Y,24,FALSE)),""))</f>
        <v/>
      </c>
      <c r="U63" s="22">
        <v>61</v>
      </c>
      <c r="V63"/>
      <c r="W63"/>
      <c r="X63"/>
      <c r="Y63"/>
      <c r="Z63"/>
    </row>
    <row r="64" spans="1:26" s="15" customFormat="1" ht="14.7" customHeight="1" x14ac:dyDescent="0.3">
      <c r="A64" s="14" t="s">
        <v>83</v>
      </c>
      <c r="B64" s="15" t="str">
        <f>(IF((VLOOKUP(Table4[[#This Row],[SKU]],'[1]All Skus'!$A:$Y,2,FALSE))="Crown",(VLOOKUP(Table4[[#This Row],[SKU]],'[1]All Skus'!$A:$Y,3,FALSE)),""))</f>
        <v>XLi</v>
      </c>
      <c r="C64" s="15" t="str">
        <f>(IF((VLOOKUP(Table4[[#This Row],[SKU]],'[1]All Skus'!$A:$Y,2,FALSE))="Crown",(VLOOKUP(Table4[[#This Row],[SKU]],'[1]All Skus'!$A:$Y,4,FALSE)),""))</f>
        <v>XLi1500</v>
      </c>
      <c r="D64" s="16" t="str">
        <f>(IF((VLOOKUP(Table4[[#This Row],[SKU]],'[1]All Skus'!$A:$Y,2,FALSE))="Crown",(VLOOKUP(Table4[[#This Row],[SKU]],'[1]All Skus'!$A:$Y,5,FALSE)),""))</f>
        <v>XLC</v>
      </c>
      <c r="E64" s="15">
        <f>(IF((VLOOKUP(Table4[[#This Row],[SKU]],'[1]All Skus'!$A:$Y,2,FALSE))="Crown",(VLOOKUP(Table4[[#This Row],[SKU]],'[1]All Skus'!$A:$Y,6,FALSE)),""))</f>
        <v>0</v>
      </c>
      <c r="F64" s="15">
        <f>(IF((VLOOKUP(Table4[[#This Row],[SKU]],'[1]All Skus'!$A:$Y,2,FALSE))="Crown",(VLOOKUP(Table4[[#This Row],[SKU]],'[1]All Skus'!$A:$Y,7,FALSE)),""))</f>
        <v>0</v>
      </c>
      <c r="G64" s="15" t="str">
        <f>(IF((VLOOKUP(Table4[[#This Row],[SKU]],'[1]All Skus'!$A:$Y,2,FALSE))="Crown",(VLOOKUP(Table4[[#This Row],[SKU]],'[1]All Skus'!$A:$Y,8,FALSE)),""))</f>
        <v>2x450W Power Amplifier</v>
      </c>
      <c r="H64" s="17" t="str">
        <f>(IF((VLOOKUP(Table4[[#This Row],[SKU]],'[1]All Skus'!$A:$Y,2,FALSE))="Crown",(VLOOKUP(Table4[[#This Row],[SKU]],'[1]All Skus'!$A:$Y,9,FALSE)),""))</f>
        <v>Two-channel, 450W @ 4Ω Power Amplifier</v>
      </c>
      <c r="I64" s="18">
        <f>(IF((VLOOKUP(Table4[[#This Row],[SKU]],'[1]All Skus'!$A:$Y,2,FALSE))="Crown",(VLOOKUP(Table4[[#This Row],[SKU]],'[1]All Skus'!$A:$Y,10,FALSE)),""))</f>
        <v>687.5</v>
      </c>
      <c r="J64" s="18">
        <f>(IF((VLOOKUP(Table4[[#This Row],[SKU]],'[1]All Skus'!$A:$Y,2,FALSE))="Crown",(VLOOKUP(Table4[[#This Row],[SKU]],'[1]All Skus'!$A:$Y,11,FALSE)),""))</f>
        <v>550</v>
      </c>
      <c r="K64" s="19">
        <f>(IF((VLOOKUP(Table4[[#This Row],[SKU]],'[1]All Skus'!$A:$Y,2,FALSE))="Crown",(VLOOKUP(Table4[[#This Row],[SKU]],'[1]All Skus'!$A:$Y,15,FALSE)),""))</f>
        <v>1</v>
      </c>
      <c r="L64" s="20">
        <f>(IF((VLOOKUP(Table4[[#This Row],[SKU]],'[1]All Skus'!$A:$Y,2,FALSE))="Crown",(VLOOKUP(Table4[[#This Row],[SKU]],'[1]All Skus'!$A:$Y,16,FALSE)),""))</f>
        <v>871015006901</v>
      </c>
      <c r="M64" s="20">
        <f>(IF((VLOOKUP(Table4[[#This Row],[SKU]],'[1]All Skus'!$A:$Y,2,FALSE))="Crown",(VLOOKUP(Table4[[#This Row],[SKU]],'[1]All Skus'!$A:$Y,17,FALSE)),""))</f>
        <v>0</v>
      </c>
      <c r="N64" s="19">
        <f>(IF((VLOOKUP(Table4[[#This Row],[SKU]],'[1]All Skus'!$A:$Y,2,FALSE))="Crown",(VLOOKUP(Table4[[#This Row],[SKU]],'[1]All Skus'!$A:$Y,18,FALSE)),""))</f>
        <v>31.5</v>
      </c>
      <c r="O64" s="19">
        <f>(IF((VLOOKUP(Table4[[#This Row],[SKU]],'[1]All Skus'!$A:$Y,2,FALSE))="Crown",(VLOOKUP(Table4[[#This Row],[SKU]],'[1]All Skus'!$A:$Y,19,FALSE)),""))</f>
        <v>22</v>
      </c>
      <c r="P64" s="19">
        <f>(IF((VLOOKUP(Table4[[#This Row],[SKU]],'[1]All Skus'!$A:$Y,2,FALSE))="Crown",(VLOOKUP(Table4[[#This Row],[SKU]],'[1]All Skus'!$A:$Y,20,FALSE)),""))</f>
        <v>5.5</v>
      </c>
      <c r="Q64" s="19">
        <f>(IF((VLOOKUP(Table4[[#This Row],[SKU]],'[1]All Skus'!$A:$Y,2,FALSE))="Crown",(VLOOKUP(Table4[[#This Row],[SKU]],'[1]All Skus'!$A:$Y,21,FALSE)),""))</f>
        <v>20</v>
      </c>
      <c r="R64" s="19" t="str">
        <f>(IF((VLOOKUP(Table4[[#This Row],[SKU]],'[1]All Skus'!$A:$Y,2,FALSE))="Crown",(VLOOKUP(Table4[[#This Row],[SKU]],'[1]All Skus'!$A:$Y,22,FALSE)),""))</f>
        <v>CN</v>
      </c>
      <c r="S64" s="19" t="str">
        <f>(IF((VLOOKUP(Table4[[#This Row],[SKU]],'[1]All Skus'!$A:$Y,2,FALSE))="Crown",(VLOOKUP(Table4[[#This Row],[SKU]],'[1]All Skus'!$A:$Y,23,FALSE)),""))</f>
        <v>Non Compliant</v>
      </c>
      <c r="T64" s="21" t="str">
        <f>(IF((VLOOKUP(Table4[[#This Row],[SKU]],'[1]All Skus'!$A:$Y,2,FALSE))="Crown",(VLOOKUP(Table4[[#This Row],[SKU]],'[1]All Skus'!$A:$Y,24,FALSE)),""))</f>
        <v>http://www.crownaudio.com/en-US/products/xli1500</v>
      </c>
      <c r="U64" s="22">
        <v>62</v>
      </c>
      <c r="V64"/>
      <c r="W64"/>
      <c r="X64"/>
      <c r="Y64"/>
      <c r="Z64"/>
    </row>
    <row r="65" spans="1:26" s="15" customFormat="1" ht="15" customHeight="1" x14ac:dyDescent="0.3">
      <c r="A65" s="14" t="s">
        <v>84</v>
      </c>
      <c r="B65" s="15" t="str">
        <f>(IF((VLOOKUP(Table4[[#This Row],[SKU]],'[1]All Skus'!$A:$Y,2,FALSE))="Crown",(VLOOKUP(Table4[[#This Row],[SKU]],'[1]All Skus'!$A:$Y,3,FALSE)),""))</f>
        <v>XLi</v>
      </c>
      <c r="C65" s="15" t="str">
        <f>(IF((VLOOKUP(Table4[[#This Row],[SKU]],'[1]All Skus'!$A:$Y,2,FALSE))="Crown",(VLOOKUP(Table4[[#This Row],[SKU]],'[1]All Skus'!$A:$Y,4,FALSE)),""))</f>
        <v>XLi2500</v>
      </c>
      <c r="D65" s="16" t="str">
        <f>(IF((VLOOKUP(Table4[[#This Row],[SKU]],'[1]All Skus'!$A:$Y,2,FALSE))="Crown",(VLOOKUP(Table4[[#This Row],[SKU]],'[1]All Skus'!$A:$Y,5,FALSE)),""))</f>
        <v>XLI</v>
      </c>
      <c r="E65" s="15">
        <f>(IF((VLOOKUP(Table4[[#This Row],[SKU]],'[1]All Skus'!$A:$Y,2,FALSE))="Crown",(VLOOKUP(Table4[[#This Row],[SKU]],'[1]All Skus'!$A:$Y,6,FALSE)),""))</f>
        <v>0</v>
      </c>
      <c r="F65" s="15">
        <f>(IF((VLOOKUP(Table4[[#This Row],[SKU]],'[1]All Skus'!$A:$Y,2,FALSE))="Crown",(VLOOKUP(Table4[[#This Row],[SKU]],'[1]All Skus'!$A:$Y,7,FALSE)),""))</f>
        <v>0</v>
      </c>
      <c r="G65" s="15" t="str">
        <f>(IF((VLOOKUP(Table4[[#This Row],[SKU]],'[1]All Skus'!$A:$Y,2,FALSE))="Crown",(VLOOKUP(Table4[[#This Row],[SKU]],'[1]All Skus'!$A:$Y,8,FALSE)),""))</f>
        <v>2x750W Power Amplifier</v>
      </c>
      <c r="H65" s="17" t="str">
        <f>(IF((VLOOKUP(Table4[[#This Row],[SKU]],'[1]All Skus'!$A:$Y,2,FALSE))="Crown",(VLOOKUP(Table4[[#This Row],[SKU]],'[1]All Skus'!$A:$Y,9,FALSE)),""))</f>
        <v>Two-channel, 750W @ 4Ω Power Amplifier</v>
      </c>
      <c r="I65" s="18">
        <f>(IF((VLOOKUP(Table4[[#This Row],[SKU]],'[1]All Skus'!$A:$Y,2,FALSE))="Crown",(VLOOKUP(Table4[[#This Row],[SKU]],'[1]All Skus'!$A:$Y,10,FALSE)),""))</f>
        <v>868.75</v>
      </c>
      <c r="J65" s="18">
        <f>(IF((VLOOKUP(Table4[[#This Row],[SKU]],'[1]All Skus'!$A:$Y,2,FALSE))="Crown",(VLOOKUP(Table4[[#This Row],[SKU]],'[1]All Skus'!$A:$Y,11,FALSE)),""))</f>
        <v>695</v>
      </c>
      <c r="K65" s="19">
        <f>(IF((VLOOKUP(Table4[[#This Row],[SKU]],'[1]All Skus'!$A:$Y,2,FALSE))="Crown",(VLOOKUP(Table4[[#This Row],[SKU]],'[1]All Skus'!$A:$Y,15,FALSE)),""))</f>
        <v>1</v>
      </c>
      <c r="L65" s="20">
        <f>(IF((VLOOKUP(Table4[[#This Row],[SKU]],'[1]All Skus'!$A:$Y,2,FALSE))="Crown",(VLOOKUP(Table4[[#This Row],[SKU]],'[1]All Skus'!$A:$Y,16,FALSE)),""))</f>
        <v>871015006918</v>
      </c>
      <c r="M65" s="20">
        <f>(IF((VLOOKUP(Table4[[#This Row],[SKU]],'[1]All Skus'!$A:$Y,2,FALSE))="Crown",(VLOOKUP(Table4[[#This Row],[SKU]],'[1]All Skus'!$A:$Y,17,FALSE)),""))</f>
        <v>0</v>
      </c>
      <c r="N65" s="19">
        <f>(IF((VLOOKUP(Table4[[#This Row],[SKU]],'[1]All Skus'!$A:$Y,2,FALSE))="Crown",(VLOOKUP(Table4[[#This Row],[SKU]],'[1]All Skus'!$A:$Y,18,FALSE)),""))</f>
        <v>32</v>
      </c>
      <c r="O65" s="19">
        <f>(IF((VLOOKUP(Table4[[#This Row],[SKU]],'[1]All Skus'!$A:$Y,2,FALSE))="Crown",(VLOOKUP(Table4[[#This Row],[SKU]],'[1]All Skus'!$A:$Y,19,FALSE)),""))</f>
        <v>22</v>
      </c>
      <c r="P65" s="19">
        <f>(IF((VLOOKUP(Table4[[#This Row],[SKU]],'[1]All Skus'!$A:$Y,2,FALSE))="Crown",(VLOOKUP(Table4[[#This Row],[SKU]],'[1]All Skus'!$A:$Y,20,FALSE)),""))</f>
        <v>21</v>
      </c>
      <c r="Q65" s="19">
        <f>(IF((VLOOKUP(Table4[[#This Row],[SKU]],'[1]All Skus'!$A:$Y,2,FALSE))="Crown",(VLOOKUP(Table4[[#This Row],[SKU]],'[1]All Skus'!$A:$Y,21,FALSE)),""))</f>
        <v>5.5</v>
      </c>
      <c r="R65" s="19" t="str">
        <f>(IF((VLOOKUP(Table4[[#This Row],[SKU]],'[1]All Skus'!$A:$Y,2,FALSE))="Crown",(VLOOKUP(Table4[[#This Row],[SKU]],'[1]All Skus'!$A:$Y,22,FALSE)),""))</f>
        <v>CN</v>
      </c>
      <c r="S65" s="19" t="str">
        <f>(IF((VLOOKUP(Table4[[#This Row],[SKU]],'[1]All Skus'!$A:$Y,2,FALSE))="Crown",(VLOOKUP(Table4[[#This Row],[SKU]],'[1]All Skus'!$A:$Y,23,FALSE)),""))</f>
        <v>Non Compliant</v>
      </c>
      <c r="T65" s="21" t="str">
        <f>(IF((VLOOKUP(Table4[[#This Row],[SKU]],'[1]All Skus'!$A:$Y,2,FALSE))="Crown",(VLOOKUP(Table4[[#This Row],[SKU]],'[1]All Skus'!$A:$Y,24,FALSE)),""))</f>
        <v>http://www.crownaudio.com/en-US/products/xli2500</v>
      </c>
      <c r="U65" s="22">
        <v>63</v>
      </c>
      <c r="V65"/>
      <c r="W65"/>
      <c r="X65"/>
      <c r="Y65"/>
      <c r="Z65"/>
    </row>
    <row r="66" spans="1:26" s="15" customFormat="1" ht="14.7" customHeight="1" x14ac:dyDescent="0.3">
      <c r="A66" s="14" t="s">
        <v>85</v>
      </c>
      <c r="B66" s="15" t="str">
        <f>(IF((VLOOKUP(Table4[[#This Row],[SKU]],'[1]All Skus'!$A:$Y,2,FALSE))="Crown",(VLOOKUP(Table4[[#This Row],[SKU]],'[1]All Skus'!$A:$Y,3,FALSE)),""))</f>
        <v>XLi</v>
      </c>
      <c r="C66" s="15" t="str">
        <f>(IF((VLOOKUP(Table4[[#This Row],[SKU]],'[1]All Skus'!$A:$Y,2,FALSE))="Crown",(VLOOKUP(Table4[[#This Row],[SKU]],'[1]All Skus'!$A:$Y,4,FALSE)),""))</f>
        <v>XLi3500</v>
      </c>
      <c r="D66" s="16" t="str">
        <f>(IF((VLOOKUP(Table4[[#This Row],[SKU]],'[1]All Skus'!$A:$Y,2,FALSE))="Crown",(VLOOKUP(Table4[[#This Row],[SKU]],'[1]All Skus'!$A:$Y,5,FALSE)),""))</f>
        <v>XLI</v>
      </c>
      <c r="E66" s="15">
        <f>(IF((VLOOKUP(Table4[[#This Row],[SKU]],'[1]All Skus'!$A:$Y,2,FALSE))="Crown",(VLOOKUP(Table4[[#This Row],[SKU]],'[1]All Skus'!$A:$Y,6,FALSE)),""))</f>
        <v>0</v>
      </c>
      <c r="F66" s="15">
        <f>(IF((VLOOKUP(Table4[[#This Row],[SKU]],'[1]All Skus'!$A:$Y,2,FALSE))="Crown",(VLOOKUP(Table4[[#This Row],[SKU]],'[1]All Skus'!$A:$Y,7,FALSE)),""))</f>
        <v>0</v>
      </c>
      <c r="G66" s="15" t="str">
        <f>(IF((VLOOKUP(Table4[[#This Row],[SKU]],'[1]All Skus'!$A:$Y,2,FALSE))="Crown",(VLOOKUP(Table4[[#This Row],[SKU]],'[1]All Skus'!$A:$Y,8,FALSE)),""))</f>
        <v>2x1350W Power Amplifier</v>
      </c>
      <c r="H66" s="17" t="str">
        <f>(IF((VLOOKUP(Table4[[#This Row],[SKU]],'[1]All Skus'!$A:$Y,2,FALSE))="Crown",(VLOOKUP(Table4[[#This Row],[SKU]],'[1]All Skus'!$A:$Y,9,FALSE)),""))</f>
        <v>Two-channel, 1350W @ 4Ω Power Amplifier</v>
      </c>
      <c r="I66" s="18">
        <f>(IF((VLOOKUP(Table4[[#This Row],[SKU]],'[1]All Skus'!$A:$Y,2,FALSE))="Crown",(VLOOKUP(Table4[[#This Row],[SKU]],'[1]All Skus'!$A:$Y,10,FALSE)),""))</f>
        <v>1293.75</v>
      </c>
      <c r="J66" s="18">
        <f>(IF((VLOOKUP(Table4[[#This Row],[SKU]],'[1]All Skus'!$A:$Y,2,FALSE))="Crown",(VLOOKUP(Table4[[#This Row],[SKU]],'[1]All Skus'!$A:$Y,11,FALSE)),""))</f>
        <v>1035</v>
      </c>
      <c r="K66" s="19">
        <f>(IF((VLOOKUP(Table4[[#This Row],[SKU]],'[1]All Skus'!$A:$Y,2,FALSE))="Crown",(VLOOKUP(Table4[[#This Row],[SKU]],'[1]All Skus'!$A:$Y,15,FALSE)),""))</f>
        <v>1</v>
      </c>
      <c r="L66" s="20">
        <f>(IF((VLOOKUP(Table4[[#This Row],[SKU]],'[1]All Skus'!$A:$Y,2,FALSE))="Crown",(VLOOKUP(Table4[[#This Row],[SKU]],'[1]All Skus'!$A:$Y,16,FALSE)),""))</f>
        <v>871015006925</v>
      </c>
      <c r="M66" s="20">
        <f>(IF((VLOOKUP(Table4[[#This Row],[SKU]],'[1]All Skus'!$A:$Y,2,FALSE))="Crown",(VLOOKUP(Table4[[#This Row],[SKU]],'[1]All Skus'!$A:$Y,17,FALSE)),""))</f>
        <v>0</v>
      </c>
      <c r="N66" s="19">
        <f>(IF((VLOOKUP(Table4[[#This Row],[SKU]],'[1]All Skus'!$A:$Y,2,FALSE))="Crown",(VLOOKUP(Table4[[#This Row],[SKU]],'[1]All Skus'!$A:$Y,18,FALSE)),""))</f>
        <v>40</v>
      </c>
      <c r="O66" s="19">
        <f>(IF((VLOOKUP(Table4[[#This Row],[SKU]],'[1]All Skus'!$A:$Y,2,FALSE))="Crown",(VLOOKUP(Table4[[#This Row],[SKU]],'[1]All Skus'!$A:$Y,19,FALSE)),""))</f>
        <v>23</v>
      </c>
      <c r="P66" s="19">
        <f>(IF((VLOOKUP(Table4[[#This Row],[SKU]],'[1]All Skus'!$A:$Y,2,FALSE))="Crown",(VLOOKUP(Table4[[#This Row],[SKU]],'[1]All Skus'!$A:$Y,20,FALSE)),""))</f>
        <v>21</v>
      </c>
      <c r="Q66" s="19">
        <f>(IF((VLOOKUP(Table4[[#This Row],[SKU]],'[1]All Skus'!$A:$Y,2,FALSE))="Crown",(VLOOKUP(Table4[[#This Row],[SKU]],'[1]All Skus'!$A:$Y,21,FALSE)),""))</f>
        <v>6</v>
      </c>
      <c r="R66" s="19" t="str">
        <f>(IF((VLOOKUP(Table4[[#This Row],[SKU]],'[1]All Skus'!$A:$Y,2,FALSE))="Crown",(VLOOKUP(Table4[[#This Row],[SKU]],'[1]All Skus'!$A:$Y,22,FALSE)),""))</f>
        <v>CN</v>
      </c>
      <c r="S66" s="19" t="str">
        <f>(IF((VLOOKUP(Table4[[#This Row],[SKU]],'[1]All Skus'!$A:$Y,2,FALSE))="Crown",(VLOOKUP(Table4[[#This Row],[SKU]],'[1]All Skus'!$A:$Y,23,FALSE)),""))</f>
        <v>Non Compliant</v>
      </c>
      <c r="T66" s="21" t="str">
        <f>(IF((VLOOKUP(Table4[[#This Row],[SKU]],'[1]All Skus'!$A:$Y,2,FALSE))="Crown",(VLOOKUP(Table4[[#This Row],[SKU]],'[1]All Skus'!$A:$Y,24,FALSE)),""))</f>
        <v>http://www.crownaudio.com/en-US/products/xli3500</v>
      </c>
      <c r="U66" s="22">
        <v>64</v>
      </c>
      <c r="V66"/>
      <c r="W66"/>
      <c r="X66"/>
      <c r="Y66"/>
      <c r="Z66"/>
    </row>
    <row r="67" spans="1:26" s="15" customFormat="1" ht="15" customHeight="1" x14ac:dyDescent="0.3">
      <c r="A67" s="14" t="s">
        <v>86</v>
      </c>
      <c r="B67" s="15" t="str">
        <f>(IF((VLOOKUP(Table4[[#This Row],[SKU]],'[1]All Skus'!$A:$Y,2,FALSE))="Crown",(VLOOKUP(Table4[[#This Row],[SKU]],'[1]All Skus'!$A:$Y,3,FALSE)),""))</f>
        <v>XLi</v>
      </c>
      <c r="C67" s="15" t="str">
        <f>(IF((VLOOKUP(Table4[[#This Row],[SKU]],'[1]All Skus'!$A:$Y,2,FALSE))="Crown",(VLOOKUP(Table4[[#This Row],[SKU]],'[1]All Skus'!$A:$Y,4,FALSE)),""))</f>
        <v>XLI800</v>
      </c>
      <c r="D67" s="16" t="str">
        <f>(IF((VLOOKUP(Table4[[#This Row],[SKU]],'[1]All Skus'!$A:$Y,2,FALSE))="Crown",(VLOOKUP(Table4[[#This Row],[SKU]],'[1]All Skus'!$A:$Y,5,FALSE)),""))</f>
        <v>XLI</v>
      </c>
      <c r="E67" s="15">
        <f>(IF((VLOOKUP(Table4[[#This Row],[SKU]],'[1]All Skus'!$A:$Y,2,FALSE))="Crown",(VLOOKUP(Table4[[#This Row],[SKU]],'[1]All Skus'!$A:$Y,6,FALSE)),""))</f>
        <v>0</v>
      </c>
      <c r="F67" s="15">
        <f>(IF((VLOOKUP(Table4[[#This Row],[SKU]],'[1]All Skus'!$A:$Y,2,FALSE))="Crown",(VLOOKUP(Table4[[#This Row],[SKU]],'[1]All Skus'!$A:$Y,7,FALSE)),""))</f>
        <v>0</v>
      </c>
      <c r="G67" s="15" t="str">
        <f>(IF((VLOOKUP(Table4[[#This Row],[SKU]],'[1]All Skus'!$A:$Y,2,FALSE))="Crown",(VLOOKUP(Table4[[#This Row],[SKU]],'[1]All Skus'!$A:$Y,8,FALSE)),""))</f>
        <v>2x300W Power Amplifier</v>
      </c>
      <c r="H67" s="17" t="str">
        <f>(IF((VLOOKUP(Table4[[#This Row],[SKU]],'[1]All Skus'!$A:$Y,2,FALSE))="Crown",(VLOOKUP(Table4[[#This Row],[SKU]],'[1]All Skus'!$A:$Y,9,FALSE)),""))</f>
        <v>Two-channel, 300W @ 4Ω Power Amplifier</v>
      </c>
      <c r="I67" s="18">
        <f>(IF((VLOOKUP(Table4[[#This Row],[SKU]],'[1]All Skus'!$A:$Y,2,FALSE))="Crown",(VLOOKUP(Table4[[#This Row],[SKU]],'[1]All Skus'!$A:$Y,10,FALSE)),""))</f>
        <v>506.25</v>
      </c>
      <c r="J67" s="18">
        <f>(IF((VLOOKUP(Table4[[#This Row],[SKU]],'[1]All Skus'!$A:$Y,2,FALSE))="Crown",(VLOOKUP(Table4[[#This Row],[SKU]],'[1]All Skus'!$A:$Y,11,FALSE)),""))</f>
        <v>405</v>
      </c>
      <c r="K67" s="19">
        <f>(IF((VLOOKUP(Table4[[#This Row],[SKU]],'[1]All Skus'!$A:$Y,2,FALSE))="Crown",(VLOOKUP(Table4[[#This Row],[SKU]],'[1]All Skus'!$A:$Y,15,FALSE)),""))</f>
        <v>1</v>
      </c>
      <c r="L67" s="20">
        <f>(IF((VLOOKUP(Table4[[#This Row],[SKU]],'[1]All Skus'!$A:$Y,2,FALSE))="Crown",(VLOOKUP(Table4[[#This Row],[SKU]],'[1]All Skus'!$A:$Y,16,FALSE)),""))</f>
        <v>871015006895</v>
      </c>
      <c r="M67" s="20">
        <f>(IF((VLOOKUP(Table4[[#This Row],[SKU]],'[1]All Skus'!$A:$Y,2,FALSE))="Crown",(VLOOKUP(Table4[[#This Row],[SKU]],'[1]All Skus'!$A:$Y,17,FALSE)),""))</f>
        <v>0</v>
      </c>
      <c r="N67" s="19">
        <f>(IF((VLOOKUP(Table4[[#This Row],[SKU]],'[1]All Skus'!$A:$Y,2,FALSE))="Crown",(VLOOKUP(Table4[[#This Row],[SKU]],'[1]All Skus'!$A:$Y,18,FALSE)),""))</f>
        <v>28</v>
      </c>
      <c r="O67" s="19">
        <f>(IF((VLOOKUP(Table4[[#This Row],[SKU]],'[1]All Skus'!$A:$Y,2,FALSE))="Crown",(VLOOKUP(Table4[[#This Row],[SKU]],'[1]All Skus'!$A:$Y,19,FALSE)),""))</f>
        <v>20.5</v>
      </c>
      <c r="P67" s="19">
        <f>(IF((VLOOKUP(Table4[[#This Row],[SKU]],'[1]All Skus'!$A:$Y,2,FALSE))="Crown",(VLOOKUP(Table4[[#This Row],[SKU]],'[1]All Skus'!$A:$Y,20,FALSE)),""))</f>
        <v>22</v>
      </c>
      <c r="Q67" s="19">
        <f>(IF((VLOOKUP(Table4[[#This Row],[SKU]],'[1]All Skus'!$A:$Y,2,FALSE))="Crown",(VLOOKUP(Table4[[#This Row],[SKU]],'[1]All Skus'!$A:$Y,21,FALSE)),""))</f>
        <v>5</v>
      </c>
      <c r="R67" s="19" t="str">
        <f>(IF((VLOOKUP(Table4[[#This Row],[SKU]],'[1]All Skus'!$A:$Y,2,FALSE))="Crown",(VLOOKUP(Table4[[#This Row],[SKU]],'[1]All Skus'!$A:$Y,22,FALSE)),""))</f>
        <v>CN</v>
      </c>
      <c r="S67" s="19" t="str">
        <f>(IF((VLOOKUP(Table4[[#This Row],[SKU]],'[1]All Skus'!$A:$Y,2,FALSE))="Crown",(VLOOKUP(Table4[[#This Row],[SKU]],'[1]All Skus'!$A:$Y,23,FALSE)),""))</f>
        <v>Non Compliant</v>
      </c>
      <c r="T67" s="21" t="str">
        <f>(IF((VLOOKUP(Table4[[#This Row],[SKU]],'[1]All Skus'!$A:$Y,2,FALSE))="Crown",(VLOOKUP(Table4[[#This Row],[SKU]],'[1]All Skus'!$A:$Y,24,FALSE)),""))</f>
        <v>http://www.crownaudio.com/en-US/products/xli800</v>
      </c>
      <c r="U67" s="22">
        <v>65</v>
      </c>
      <c r="V67"/>
      <c r="W67"/>
      <c r="X67"/>
      <c r="Y67"/>
      <c r="Z67"/>
    </row>
    <row r="68" spans="1:26" s="15" customFormat="1" ht="14.7" customHeight="1" x14ac:dyDescent="0.3">
      <c r="A68" s="14" t="s">
        <v>87</v>
      </c>
      <c r="B68" s="15" t="str">
        <f>(IF((VLOOKUP(Table4[[#This Row],[SKU]],'[1]All Skus'!$A:$Y,2,FALSE))="Crown",(VLOOKUP(Table4[[#This Row],[SKU]],'[1]All Skus'!$A:$Y,3,FALSE)),""))</f>
        <v>XLS DriveCore 2</v>
      </c>
      <c r="C68" s="15" t="str">
        <f>(IF((VLOOKUP(Table4[[#This Row],[SKU]],'[1]All Skus'!$A:$Y,2,FALSE))="Crown",(VLOOKUP(Table4[[#This Row],[SKU]],'[1]All Skus'!$A:$Y,4,FALSE)),""))</f>
        <v xml:space="preserve">XLS1002 </v>
      </c>
      <c r="D68" s="16" t="str">
        <f>(IF((VLOOKUP(Table4[[#This Row],[SKU]],'[1]All Skus'!$A:$Y,2,FALSE))="Crown",(VLOOKUP(Table4[[#This Row],[SKU]],'[1]All Skus'!$A:$Y,5,FALSE)),""))</f>
        <v>XLS4</v>
      </c>
      <c r="E68" s="15">
        <f>(IF((VLOOKUP(Table4[[#This Row],[SKU]],'[1]All Skus'!$A:$Y,2,FALSE))="Crown",(VLOOKUP(Table4[[#This Row],[SKU]],'[1]All Skus'!$A:$Y,6,FALSE)),""))</f>
        <v>0</v>
      </c>
      <c r="F68" s="15">
        <f>(IF((VLOOKUP(Table4[[#This Row],[SKU]],'[1]All Skus'!$A:$Y,2,FALSE))="Crown",(VLOOKUP(Table4[[#This Row],[SKU]],'[1]All Skus'!$A:$Y,7,FALSE)),""))</f>
        <v>0</v>
      </c>
      <c r="G68" s="15" t="str">
        <f>(IF((VLOOKUP(Table4[[#This Row],[SKU]],'[1]All Skus'!$A:$Y,2,FALSE))="Crown",(VLOOKUP(Table4[[#This Row],[SKU]],'[1]All Skus'!$A:$Y,8,FALSE)),""))</f>
        <v>2x350W Power Amplifier</v>
      </c>
      <c r="H68" s="17" t="str">
        <f>(IF((VLOOKUP(Table4[[#This Row],[SKU]],'[1]All Skus'!$A:$Y,2,FALSE))="Crown",(VLOOKUP(Table4[[#This Row],[SKU]],'[1]All Skus'!$A:$Y,9,FALSE)),""))</f>
        <v>Two-channel, 350W @ 4Ω Power Amplifier</v>
      </c>
      <c r="I68" s="18">
        <f>(IF((VLOOKUP(Table4[[#This Row],[SKU]],'[1]All Skus'!$A:$Y,2,FALSE))="Crown",(VLOOKUP(Table4[[#This Row],[SKU]],'[1]All Skus'!$A:$Y,10,FALSE)),""))</f>
        <v>606.25</v>
      </c>
      <c r="J68" s="18">
        <f>(IF((VLOOKUP(Table4[[#This Row],[SKU]],'[1]All Skus'!$A:$Y,2,FALSE))="Crown",(VLOOKUP(Table4[[#This Row],[SKU]],'[1]All Skus'!$A:$Y,11,FALSE)),""))</f>
        <v>485</v>
      </c>
      <c r="K68" s="19">
        <f>(IF((VLOOKUP(Table4[[#This Row],[SKU]],'[1]All Skus'!$A:$Y,2,FALSE))="Crown",(VLOOKUP(Table4[[#This Row],[SKU]],'[1]All Skus'!$A:$Y,15,FALSE)),""))</f>
        <v>1</v>
      </c>
      <c r="L68" s="20">
        <f>(IF((VLOOKUP(Table4[[#This Row],[SKU]],'[1]All Skus'!$A:$Y,2,FALSE))="Crown",(VLOOKUP(Table4[[#This Row],[SKU]],'[1]All Skus'!$A:$Y,16,FALSE)),""))</f>
        <v>691991000935</v>
      </c>
      <c r="M68" s="20">
        <f>(IF((VLOOKUP(Table4[[#This Row],[SKU]],'[1]All Skus'!$A:$Y,2,FALSE))="Crown",(VLOOKUP(Table4[[#This Row],[SKU]],'[1]All Skus'!$A:$Y,17,FALSE)),""))</f>
        <v>0</v>
      </c>
      <c r="N68" s="19">
        <f>(IF((VLOOKUP(Table4[[#This Row],[SKU]],'[1]All Skus'!$A:$Y,2,FALSE))="Crown",(VLOOKUP(Table4[[#This Row],[SKU]],'[1]All Skus'!$A:$Y,18,FALSE)),""))</f>
        <v>11</v>
      </c>
      <c r="O68" s="19">
        <f>(IF((VLOOKUP(Table4[[#This Row],[SKU]],'[1]All Skus'!$A:$Y,2,FALSE))="Crown",(VLOOKUP(Table4[[#This Row],[SKU]],'[1]All Skus'!$A:$Y,19,FALSE)),""))</f>
        <v>22</v>
      </c>
      <c r="P68" s="19">
        <f>(IF((VLOOKUP(Table4[[#This Row],[SKU]],'[1]All Skus'!$A:$Y,2,FALSE))="Crown",(VLOOKUP(Table4[[#This Row],[SKU]],'[1]All Skus'!$A:$Y,20,FALSE)),""))</f>
        <v>6</v>
      </c>
      <c r="Q68" s="19">
        <f>(IF((VLOOKUP(Table4[[#This Row],[SKU]],'[1]All Skus'!$A:$Y,2,FALSE))="Crown",(VLOOKUP(Table4[[#This Row],[SKU]],'[1]All Skus'!$A:$Y,21,FALSE)),""))</f>
        <v>12.5</v>
      </c>
      <c r="R68" s="19" t="str">
        <f>(IF((VLOOKUP(Table4[[#This Row],[SKU]],'[1]All Skus'!$A:$Y,2,FALSE))="Crown",(VLOOKUP(Table4[[#This Row],[SKU]],'[1]All Skus'!$A:$Y,22,FALSE)),""))</f>
        <v>CN</v>
      </c>
      <c r="S68" s="19" t="str">
        <f>(IF((VLOOKUP(Table4[[#This Row],[SKU]],'[1]All Skus'!$A:$Y,2,FALSE))="Crown",(VLOOKUP(Table4[[#This Row],[SKU]],'[1]All Skus'!$A:$Y,23,FALSE)),""))</f>
        <v>Non Compliant</v>
      </c>
      <c r="T68" s="21" t="str">
        <f>(IF((VLOOKUP(Table4[[#This Row],[SKU]],'[1]All Skus'!$A:$Y,2,FALSE))="Crown",(VLOOKUP(Table4[[#This Row],[SKU]],'[1]All Skus'!$A:$Y,24,FALSE)),""))</f>
        <v>http://www.crownaudio.com/en-US/products/xls-1002</v>
      </c>
      <c r="U68" s="22">
        <v>66</v>
      </c>
      <c r="V68"/>
      <c r="W68"/>
      <c r="X68"/>
      <c r="Y68"/>
      <c r="Z68"/>
    </row>
    <row r="69" spans="1:26" s="15" customFormat="1" ht="14.7" customHeight="1" x14ac:dyDescent="0.3">
      <c r="A69" s="14" t="s">
        <v>88</v>
      </c>
      <c r="B69" s="15" t="str">
        <f>(IF((VLOOKUP(Table4[[#This Row],[SKU]],'[1]All Skus'!$A:$Y,2,FALSE))="Crown",(VLOOKUP(Table4[[#This Row],[SKU]],'[1]All Skus'!$A:$Y,3,FALSE)),""))</f>
        <v>XLS DriveCore 2</v>
      </c>
      <c r="C69" s="15" t="str">
        <f>(IF((VLOOKUP(Table4[[#This Row],[SKU]],'[1]All Skus'!$A:$Y,2,FALSE))="Crown",(VLOOKUP(Table4[[#This Row],[SKU]],'[1]All Skus'!$A:$Y,4,FALSE)),""))</f>
        <v xml:space="preserve">XLS1502 </v>
      </c>
      <c r="D69" s="16" t="str">
        <f>(IF((VLOOKUP(Table4[[#This Row],[SKU]],'[1]All Skus'!$A:$Y,2,FALSE))="Crown",(VLOOKUP(Table4[[#This Row],[SKU]],'[1]All Skus'!$A:$Y,5,FALSE)),""))</f>
        <v>XLS4</v>
      </c>
      <c r="E69" s="15">
        <f>(IF((VLOOKUP(Table4[[#This Row],[SKU]],'[1]All Skus'!$A:$Y,2,FALSE))="Crown",(VLOOKUP(Table4[[#This Row],[SKU]],'[1]All Skus'!$A:$Y,6,FALSE)),""))</f>
        <v>0</v>
      </c>
      <c r="F69" s="15">
        <f>(IF((VLOOKUP(Table4[[#This Row],[SKU]],'[1]All Skus'!$A:$Y,2,FALSE))="Crown",(VLOOKUP(Table4[[#This Row],[SKU]],'[1]All Skus'!$A:$Y,7,FALSE)),""))</f>
        <v>0</v>
      </c>
      <c r="G69" s="15" t="str">
        <f>(IF((VLOOKUP(Table4[[#This Row],[SKU]],'[1]All Skus'!$A:$Y,2,FALSE))="Crown",(VLOOKUP(Table4[[#This Row],[SKU]],'[1]All Skus'!$A:$Y,8,FALSE)),""))</f>
        <v>2x525W Power Amplifier</v>
      </c>
      <c r="H69" s="17" t="str">
        <f>(IF((VLOOKUP(Table4[[#This Row],[SKU]],'[1]All Skus'!$A:$Y,2,FALSE))="Crown",(VLOOKUP(Table4[[#This Row],[SKU]],'[1]All Skus'!$A:$Y,9,FALSE)),""))</f>
        <v>Two-channel, 525W @ 4Ω Power Amplifier</v>
      </c>
      <c r="I69" s="18">
        <f>(IF((VLOOKUP(Table4[[#This Row],[SKU]],'[1]All Skus'!$A:$Y,2,FALSE))="Crown",(VLOOKUP(Table4[[#This Row],[SKU]],'[1]All Skus'!$A:$Y,10,FALSE)),""))</f>
        <v>787.5</v>
      </c>
      <c r="J69" s="18">
        <f>(IF((VLOOKUP(Table4[[#This Row],[SKU]],'[1]All Skus'!$A:$Y,2,FALSE))="Crown",(VLOOKUP(Table4[[#This Row],[SKU]],'[1]All Skus'!$A:$Y,11,FALSE)),""))</f>
        <v>630</v>
      </c>
      <c r="K69" s="19">
        <f>(IF((VLOOKUP(Table4[[#This Row],[SKU]],'[1]All Skus'!$A:$Y,2,FALSE))="Crown",(VLOOKUP(Table4[[#This Row],[SKU]],'[1]All Skus'!$A:$Y,15,FALSE)),""))</f>
        <v>1</v>
      </c>
      <c r="L69" s="20">
        <f>(IF((VLOOKUP(Table4[[#This Row],[SKU]],'[1]All Skus'!$A:$Y,2,FALSE))="Crown",(VLOOKUP(Table4[[#This Row],[SKU]],'[1]All Skus'!$A:$Y,16,FALSE)),""))</f>
        <v>691991001000</v>
      </c>
      <c r="M69" s="20">
        <f>(IF((VLOOKUP(Table4[[#This Row],[SKU]],'[1]All Skus'!$A:$Y,2,FALSE))="Crown",(VLOOKUP(Table4[[#This Row],[SKU]],'[1]All Skus'!$A:$Y,17,FALSE)),""))</f>
        <v>0</v>
      </c>
      <c r="N69" s="19">
        <f>(IF((VLOOKUP(Table4[[#This Row],[SKU]],'[1]All Skus'!$A:$Y,2,FALSE))="Crown",(VLOOKUP(Table4[[#This Row],[SKU]],'[1]All Skus'!$A:$Y,18,FALSE)),""))</f>
        <v>11</v>
      </c>
      <c r="O69" s="19">
        <f>(IF((VLOOKUP(Table4[[#This Row],[SKU]],'[1]All Skus'!$A:$Y,2,FALSE))="Crown",(VLOOKUP(Table4[[#This Row],[SKU]],'[1]All Skus'!$A:$Y,19,FALSE)),""))</f>
        <v>22</v>
      </c>
      <c r="P69" s="19">
        <f>(IF((VLOOKUP(Table4[[#This Row],[SKU]],'[1]All Skus'!$A:$Y,2,FALSE))="Crown",(VLOOKUP(Table4[[#This Row],[SKU]],'[1]All Skus'!$A:$Y,20,FALSE)),""))</f>
        <v>6</v>
      </c>
      <c r="Q69" s="19">
        <f>(IF((VLOOKUP(Table4[[#This Row],[SKU]],'[1]All Skus'!$A:$Y,2,FALSE))="Crown",(VLOOKUP(Table4[[#This Row],[SKU]],'[1]All Skus'!$A:$Y,21,FALSE)),""))</f>
        <v>12.5</v>
      </c>
      <c r="R69" s="19" t="str">
        <f>(IF((VLOOKUP(Table4[[#This Row],[SKU]],'[1]All Skus'!$A:$Y,2,FALSE))="Crown",(VLOOKUP(Table4[[#This Row],[SKU]],'[1]All Skus'!$A:$Y,22,FALSE)),""))</f>
        <v>CN</v>
      </c>
      <c r="S69" s="19" t="str">
        <f>(IF((VLOOKUP(Table4[[#This Row],[SKU]],'[1]All Skus'!$A:$Y,2,FALSE))="Crown",(VLOOKUP(Table4[[#This Row],[SKU]],'[1]All Skus'!$A:$Y,23,FALSE)),""))</f>
        <v>Non Compliant</v>
      </c>
      <c r="T69" s="21" t="str">
        <f>(IF((VLOOKUP(Table4[[#This Row],[SKU]],'[1]All Skus'!$A:$Y,2,FALSE))="Crown",(VLOOKUP(Table4[[#This Row],[SKU]],'[1]All Skus'!$A:$Y,24,FALSE)),""))</f>
        <v>http://www.crownaudio.com/en-US/products/xls-1502</v>
      </c>
      <c r="U69" s="22">
        <v>67</v>
      </c>
      <c r="V69"/>
      <c r="W69"/>
      <c r="X69"/>
      <c r="Y69"/>
      <c r="Z69"/>
    </row>
    <row r="70" spans="1:26" s="15" customFormat="1" ht="14.7" customHeight="1" x14ac:dyDescent="0.3">
      <c r="A70" s="14" t="s">
        <v>89</v>
      </c>
      <c r="B70" s="15" t="str">
        <f>(IF((VLOOKUP(Table4[[#This Row],[SKU]],'[1]All Skus'!$A:$Y,2,FALSE))="Crown",(VLOOKUP(Table4[[#This Row],[SKU]],'[1]All Skus'!$A:$Y,3,FALSE)),""))</f>
        <v>XLS DriveCore 2</v>
      </c>
      <c r="C70" s="15" t="str">
        <f>(IF((VLOOKUP(Table4[[#This Row],[SKU]],'[1]All Skus'!$A:$Y,2,FALSE))="Crown",(VLOOKUP(Table4[[#This Row],[SKU]],'[1]All Skus'!$A:$Y,4,FALSE)),""))</f>
        <v xml:space="preserve">XLS2002 </v>
      </c>
      <c r="D70" s="16" t="str">
        <f>(IF((VLOOKUP(Table4[[#This Row],[SKU]],'[1]All Skus'!$A:$Y,2,FALSE))="Crown",(VLOOKUP(Table4[[#This Row],[SKU]],'[1]All Skus'!$A:$Y,5,FALSE)),""))</f>
        <v>XLS4</v>
      </c>
      <c r="E70" s="15">
        <f>(IF((VLOOKUP(Table4[[#This Row],[SKU]],'[1]All Skus'!$A:$Y,2,FALSE))="Crown",(VLOOKUP(Table4[[#This Row],[SKU]],'[1]All Skus'!$A:$Y,6,FALSE)),""))</f>
        <v>0</v>
      </c>
      <c r="F70" s="15">
        <f>(IF((VLOOKUP(Table4[[#This Row],[SKU]],'[1]All Skus'!$A:$Y,2,FALSE))="Crown",(VLOOKUP(Table4[[#This Row],[SKU]],'[1]All Skus'!$A:$Y,7,FALSE)),""))</f>
        <v>0</v>
      </c>
      <c r="G70" s="15" t="str">
        <f>(IF((VLOOKUP(Table4[[#This Row],[SKU]],'[1]All Skus'!$A:$Y,2,FALSE))="Crown",(VLOOKUP(Table4[[#This Row],[SKU]],'[1]All Skus'!$A:$Y,8,FALSE)),""))</f>
        <v>2x650W Power Amplifier</v>
      </c>
      <c r="H70" s="17" t="str">
        <f>(IF((VLOOKUP(Table4[[#This Row],[SKU]],'[1]All Skus'!$A:$Y,2,FALSE))="Crown",(VLOOKUP(Table4[[#This Row],[SKU]],'[1]All Skus'!$A:$Y,9,FALSE)),""))</f>
        <v>Two-channel, 650W @ 4Ω Power Amplifier</v>
      </c>
      <c r="I70" s="18">
        <f>(IF((VLOOKUP(Table4[[#This Row],[SKU]],'[1]All Skus'!$A:$Y,2,FALSE))="Crown",(VLOOKUP(Table4[[#This Row],[SKU]],'[1]All Skus'!$A:$Y,10,FALSE)),""))</f>
        <v>962.5</v>
      </c>
      <c r="J70" s="18">
        <f>(IF((VLOOKUP(Table4[[#This Row],[SKU]],'[1]All Skus'!$A:$Y,2,FALSE))="Crown",(VLOOKUP(Table4[[#This Row],[SKU]],'[1]All Skus'!$A:$Y,11,FALSE)),""))</f>
        <v>770</v>
      </c>
      <c r="K70" s="19">
        <f>(IF((VLOOKUP(Table4[[#This Row],[SKU]],'[1]All Skus'!$A:$Y,2,FALSE))="Crown",(VLOOKUP(Table4[[#This Row],[SKU]],'[1]All Skus'!$A:$Y,15,FALSE)),""))</f>
        <v>1</v>
      </c>
      <c r="L70" s="20">
        <f>(IF((VLOOKUP(Table4[[#This Row],[SKU]],'[1]All Skus'!$A:$Y,2,FALSE))="Crown",(VLOOKUP(Table4[[#This Row],[SKU]],'[1]All Skus'!$A:$Y,16,FALSE)),""))</f>
        <v>691991001086</v>
      </c>
      <c r="M70" s="20">
        <f>(IF((VLOOKUP(Table4[[#This Row],[SKU]],'[1]All Skus'!$A:$Y,2,FALSE))="Crown",(VLOOKUP(Table4[[#This Row],[SKU]],'[1]All Skus'!$A:$Y,17,FALSE)),""))</f>
        <v>0</v>
      </c>
      <c r="N70" s="19">
        <f>(IF((VLOOKUP(Table4[[#This Row],[SKU]],'[1]All Skus'!$A:$Y,2,FALSE))="Crown",(VLOOKUP(Table4[[#This Row],[SKU]],'[1]All Skus'!$A:$Y,18,FALSE)),""))</f>
        <v>13.5</v>
      </c>
      <c r="O70" s="19">
        <f>(IF((VLOOKUP(Table4[[#This Row],[SKU]],'[1]All Skus'!$A:$Y,2,FALSE))="Crown",(VLOOKUP(Table4[[#This Row],[SKU]],'[1]All Skus'!$A:$Y,19,FALSE)),""))</f>
        <v>21.5</v>
      </c>
      <c r="P70" s="19">
        <f>(IF((VLOOKUP(Table4[[#This Row],[SKU]],'[1]All Skus'!$A:$Y,2,FALSE))="Crown",(VLOOKUP(Table4[[#This Row],[SKU]],'[1]All Skus'!$A:$Y,20,FALSE)),""))</f>
        <v>6</v>
      </c>
      <c r="Q70" s="19">
        <f>(IF((VLOOKUP(Table4[[#This Row],[SKU]],'[1]All Skus'!$A:$Y,2,FALSE))="Crown",(VLOOKUP(Table4[[#This Row],[SKU]],'[1]All Skus'!$A:$Y,21,FALSE)),""))</f>
        <v>14</v>
      </c>
      <c r="R70" s="19" t="str">
        <f>(IF((VLOOKUP(Table4[[#This Row],[SKU]],'[1]All Skus'!$A:$Y,2,FALSE))="Crown",(VLOOKUP(Table4[[#This Row],[SKU]],'[1]All Skus'!$A:$Y,22,FALSE)),""))</f>
        <v>CN</v>
      </c>
      <c r="S70" s="19" t="str">
        <f>(IF((VLOOKUP(Table4[[#This Row],[SKU]],'[1]All Skus'!$A:$Y,2,FALSE))="Crown",(VLOOKUP(Table4[[#This Row],[SKU]],'[1]All Skus'!$A:$Y,23,FALSE)),""))</f>
        <v>Non Compliant</v>
      </c>
      <c r="T70" s="21" t="str">
        <f>(IF((VLOOKUP(Table4[[#This Row],[SKU]],'[1]All Skus'!$A:$Y,2,FALSE))="Crown",(VLOOKUP(Table4[[#This Row],[SKU]],'[1]All Skus'!$A:$Y,24,FALSE)),""))</f>
        <v>http://www.crownaudio.com/en-US/products/xls-2002</v>
      </c>
      <c r="U70" s="22">
        <v>68</v>
      </c>
      <c r="V70"/>
      <c r="W70"/>
      <c r="X70"/>
      <c r="Y70"/>
      <c r="Z70"/>
    </row>
    <row r="71" spans="1:26" s="15" customFormat="1" ht="14.7" customHeight="1" x14ac:dyDescent="0.3">
      <c r="A71" s="14" t="s">
        <v>90</v>
      </c>
      <c r="B71" s="15" t="str">
        <f>(IF((VLOOKUP(Table4[[#This Row],[SKU]],'[1]All Skus'!$A:$Y,2,FALSE))="Crown",(VLOOKUP(Table4[[#This Row],[SKU]],'[1]All Skus'!$A:$Y,3,FALSE)),""))</f>
        <v>XLS DriveCore 2</v>
      </c>
      <c r="C71" s="15" t="str">
        <f>(IF((VLOOKUP(Table4[[#This Row],[SKU]],'[1]All Skus'!$A:$Y,2,FALSE))="Crown",(VLOOKUP(Table4[[#This Row],[SKU]],'[1]All Skus'!$A:$Y,4,FALSE)),""))</f>
        <v xml:space="preserve">XLS2502 </v>
      </c>
      <c r="D71" s="16" t="str">
        <f>(IF((VLOOKUP(Table4[[#This Row],[SKU]],'[1]All Skus'!$A:$Y,2,FALSE))="Crown",(VLOOKUP(Table4[[#This Row],[SKU]],'[1]All Skus'!$A:$Y,5,FALSE)),""))</f>
        <v>XLS4</v>
      </c>
      <c r="E71" s="15">
        <f>(IF((VLOOKUP(Table4[[#This Row],[SKU]],'[1]All Skus'!$A:$Y,2,FALSE))="Crown",(VLOOKUP(Table4[[#This Row],[SKU]],'[1]All Skus'!$A:$Y,6,FALSE)),""))</f>
        <v>0</v>
      </c>
      <c r="F71" s="15">
        <f>(IF((VLOOKUP(Table4[[#This Row],[SKU]],'[1]All Skus'!$A:$Y,2,FALSE))="Crown",(VLOOKUP(Table4[[#This Row],[SKU]],'[1]All Skus'!$A:$Y,7,FALSE)),""))</f>
        <v>0</v>
      </c>
      <c r="G71" s="15" t="str">
        <f>(IF((VLOOKUP(Table4[[#This Row],[SKU]],'[1]All Skus'!$A:$Y,2,FALSE))="Crown",(VLOOKUP(Table4[[#This Row],[SKU]],'[1]All Skus'!$A:$Y,8,FALSE)),""))</f>
        <v>2x775W Power Amplifier</v>
      </c>
      <c r="H71" s="17" t="str">
        <f>(IF((VLOOKUP(Table4[[#This Row],[SKU]],'[1]All Skus'!$A:$Y,2,FALSE))="Crown",(VLOOKUP(Table4[[#This Row],[SKU]],'[1]All Skus'!$A:$Y,9,FALSE)),""))</f>
        <v>Two-channel, 775W @ 4Ω Power Amplifier</v>
      </c>
      <c r="I71" s="18">
        <f>(IF((VLOOKUP(Table4[[#This Row],[SKU]],'[1]All Skus'!$A:$Y,2,FALSE))="Crown",(VLOOKUP(Table4[[#This Row],[SKU]],'[1]All Skus'!$A:$Y,10,FALSE)),""))</f>
        <v>1112.5</v>
      </c>
      <c r="J71" s="18">
        <f>(IF((VLOOKUP(Table4[[#This Row],[SKU]],'[1]All Skus'!$A:$Y,2,FALSE))="Crown",(VLOOKUP(Table4[[#This Row],[SKU]],'[1]All Skus'!$A:$Y,11,FALSE)),""))</f>
        <v>890</v>
      </c>
      <c r="K71" s="19">
        <f>(IF((VLOOKUP(Table4[[#This Row],[SKU]],'[1]All Skus'!$A:$Y,2,FALSE))="Crown",(VLOOKUP(Table4[[#This Row],[SKU]],'[1]All Skus'!$A:$Y,15,FALSE)),""))</f>
        <v>1</v>
      </c>
      <c r="L71" s="20">
        <f>(IF((VLOOKUP(Table4[[#This Row],[SKU]],'[1]All Skus'!$A:$Y,2,FALSE))="Crown",(VLOOKUP(Table4[[#This Row],[SKU]],'[1]All Skus'!$A:$Y,16,FALSE)),""))</f>
        <v>691991001161</v>
      </c>
      <c r="M71" s="20">
        <f>(IF((VLOOKUP(Table4[[#This Row],[SKU]],'[1]All Skus'!$A:$Y,2,FALSE))="Crown",(VLOOKUP(Table4[[#This Row],[SKU]],'[1]All Skus'!$A:$Y,17,FALSE)),""))</f>
        <v>0</v>
      </c>
      <c r="N71" s="19">
        <f>(IF((VLOOKUP(Table4[[#This Row],[SKU]],'[1]All Skus'!$A:$Y,2,FALSE))="Crown",(VLOOKUP(Table4[[#This Row],[SKU]],'[1]All Skus'!$A:$Y,18,FALSE)),""))</f>
        <v>10</v>
      </c>
      <c r="O71" s="19">
        <f>(IF((VLOOKUP(Table4[[#This Row],[SKU]],'[1]All Skus'!$A:$Y,2,FALSE))="Crown",(VLOOKUP(Table4[[#This Row],[SKU]],'[1]All Skus'!$A:$Y,19,FALSE)),""))</f>
        <v>21</v>
      </c>
      <c r="P71" s="19">
        <f>(IF((VLOOKUP(Table4[[#This Row],[SKU]],'[1]All Skus'!$A:$Y,2,FALSE))="Crown",(VLOOKUP(Table4[[#This Row],[SKU]],'[1]All Skus'!$A:$Y,20,FALSE)),""))</f>
        <v>14.5</v>
      </c>
      <c r="Q71" s="19">
        <f>(IF((VLOOKUP(Table4[[#This Row],[SKU]],'[1]All Skus'!$A:$Y,2,FALSE))="Crown",(VLOOKUP(Table4[[#This Row],[SKU]],'[1]All Skus'!$A:$Y,21,FALSE)),""))</f>
        <v>6</v>
      </c>
      <c r="R71" s="19" t="str">
        <f>(IF((VLOOKUP(Table4[[#This Row],[SKU]],'[1]All Skus'!$A:$Y,2,FALSE))="Crown",(VLOOKUP(Table4[[#This Row],[SKU]],'[1]All Skus'!$A:$Y,22,FALSE)),""))</f>
        <v>CN</v>
      </c>
      <c r="S71" s="19" t="str">
        <f>(IF((VLOOKUP(Table4[[#This Row],[SKU]],'[1]All Skus'!$A:$Y,2,FALSE))="Crown",(VLOOKUP(Table4[[#This Row],[SKU]],'[1]All Skus'!$A:$Y,23,FALSE)),""))</f>
        <v>Non Compliant</v>
      </c>
      <c r="T71" s="21" t="str">
        <f>(IF((VLOOKUP(Table4[[#This Row],[SKU]],'[1]All Skus'!$A:$Y,2,FALSE))="Crown",(VLOOKUP(Table4[[#This Row],[SKU]],'[1]All Skus'!$A:$Y,24,FALSE)),""))</f>
        <v>http://www.crownaudio.com/en-US/products/xls-2502</v>
      </c>
      <c r="U71" s="22">
        <v>69</v>
      </c>
      <c r="V71"/>
      <c r="W71"/>
      <c r="X71"/>
      <c r="Y71"/>
      <c r="Z71"/>
    </row>
    <row r="72" spans="1:26" s="15" customFormat="1" ht="14.7" customHeight="1" x14ac:dyDescent="0.3">
      <c r="A72" s="14" t="s">
        <v>91</v>
      </c>
      <c r="B72" s="15" t="str">
        <f>(IF((VLOOKUP(Table4[[#This Row],[SKU]],'[1]All Skus'!$A:$Y,2,FALSE))="Crown",(VLOOKUP(Table4[[#This Row],[SKU]],'[1]All Skus'!$A:$Y,3,FALSE)),""))</f>
        <v>XTi 2</v>
      </c>
      <c r="C72" s="15" t="str">
        <f>(IF((VLOOKUP(Table4[[#This Row],[SKU]],'[1]All Skus'!$A:$Y,2,FALSE))="Crown",(VLOOKUP(Table4[[#This Row],[SKU]],'[1]All Skus'!$A:$Y,4,FALSE)),""))</f>
        <v>XTI1002</v>
      </c>
      <c r="D72" s="16" t="str">
        <f>(IF((VLOOKUP(Table4[[#This Row],[SKU]],'[1]All Skus'!$A:$Y,2,FALSE))="Crown",(VLOOKUP(Table4[[#This Row],[SKU]],'[1]All Skus'!$A:$Y,5,FALSE)),""))</f>
        <v>XTI2</v>
      </c>
      <c r="E72" s="15">
        <f>(IF((VLOOKUP(Table4[[#This Row],[SKU]],'[1]All Skus'!$A:$Y,2,FALSE))="Crown",(VLOOKUP(Table4[[#This Row],[SKU]],'[1]All Skus'!$A:$Y,6,FALSE)),""))</f>
        <v>0</v>
      </c>
      <c r="F72" s="15">
        <f>(IF((VLOOKUP(Table4[[#This Row],[SKU]],'[1]All Skus'!$A:$Y,2,FALSE))="Crown",(VLOOKUP(Table4[[#This Row],[SKU]],'[1]All Skus'!$A:$Y,7,FALSE)),""))</f>
        <v>0</v>
      </c>
      <c r="G72" s="15" t="str">
        <f>(IF((VLOOKUP(Table4[[#This Row],[SKU]],'[1]All Skus'!$A:$Y,2,FALSE))="Crown",(VLOOKUP(Table4[[#This Row],[SKU]],'[1]All Skus'!$A:$Y,8,FALSE)),""))</f>
        <v>2x500W Power Amplifier</v>
      </c>
      <c r="H72" s="17" t="str">
        <f>(IF((VLOOKUP(Table4[[#This Row],[SKU]],'[1]All Skus'!$A:$Y,2,FALSE))="Crown",(VLOOKUP(Table4[[#This Row],[SKU]],'[1]All Skus'!$A:$Y,9,FALSE)),""))</f>
        <v>Two-channel, 500W @ 4Ω Power Amplifier</v>
      </c>
      <c r="I72" s="18">
        <f>(IF((VLOOKUP(Table4[[#This Row],[SKU]],'[1]All Skus'!$A:$Y,2,FALSE))="Crown",(VLOOKUP(Table4[[#This Row],[SKU]],'[1]All Skus'!$A:$Y,10,FALSE)),""))</f>
        <v>1112.5</v>
      </c>
      <c r="J72" s="18">
        <f>(IF((VLOOKUP(Table4[[#This Row],[SKU]],'[1]All Skus'!$A:$Y,2,FALSE))="Crown",(VLOOKUP(Table4[[#This Row],[SKU]],'[1]All Skus'!$A:$Y,11,FALSE)),""))</f>
        <v>890</v>
      </c>
      <c r="K72" s="19">
        <f>(IF((VLOOKUP(Table4[[#This Row],[SKU]],'[1]All Skus'!$A:$Y,2,FALSE))="Crown",(VLOOKUP(Table4[[#This Row],[SKU]],'[1]All Skus'!$A:$Y,15,FALSE)),""))</f>
        <v>1</v>
      </c>
      <c r="L72" s="20">
        <f>(IF((VLOOKUP(Table4[[#This Row],[SKU]],'[1]All Skus'!$A:$Y,2,FALSE))="Crown",(VLOOKUP(Table4[[#This Row],[SKU]],'[1]All Skus'!$A:$Y,16,FALSE)),""))</f>
        <v>871015005232</v>
      </c>
      <c r="M72" s="20">
        <f>(IF((VLOOKUP(Table4[[#This Row],[SKU]],'[1]All Skus'!$A:$Y,2,FALSE))="Crown",(VLOOKUP(Table4[[#This Row],[SKU]],'[1]All Skus'!$A:$Y,17,FALSE)),""))</f>
        <v>0</v>
      </c>
      <c r="N72" s="19">
        <f>(IF((VLOOKUP(Table4[[#This Row],[SKU]],'[1]All Skus'!$A:$Y,2,FALSE))="Crown",(VLOOKUP(Table4[[#This Row],[SKU]],'[1]All Skus'!$A:$Y,18,FALSE)),""))</f>
        <v>0.5</v>
      </c>
      <c r="O72" s="19">
        <f>(IF((VLOOKUP(Table4[[#This Row],[SKU]],'[1]All Skus'!$A:$Y,2,FALSE))="Crown",(VLOOKUP(Table4[[#This Row],[SKU]],'[1]All Skus'!$A:$Y,19,FALSE)),""))</f>
        <v>19</v>
      </c>
      <c r="P72" s="19">
        <f>(IF((VLOOKUP(Table4[[#This Row],[SKU]],'[1]All Skus'!$A:$Y,2,FALSE))="Crown",(VLOOKUP(Table4[[#This Row],[SKU]],'[1]All Skus'!$A:$Y,20,FALSE)),""))</f>
        <v>22.5</v>
      </c>
      <c r="Q72" s="19">
        <f>(IF((VLOOKUP(Table4[[#This Row],[SKU]],'[1]All Skus'!$A:$Y,2,FALSE))="Crown",(VLOOKUP(Table4[[#This Row],[SKU]],'[1]All Skus'!$A:$Y,21,FALSE)),""))</f>
        <v>7</v>
      </c>
      <c r="R72" s="19" t="str">
        <f>(IF((VLOOKUP(Table4[[#This Row],[SKU]],'[1]All Skus'!$A:$Y,2,FALSE))="Crown",(VLOOKUP(Table4[[#This Row],[SKU]],'[1]All Skus'!$A:$Y,22,FALSE)),""))</f>
        <v>CN</v>
      </c>
      <c r="S72" s="19" t="str">
        <f>(IF((VLOOKUP(Table4[[#This Row],[SKU]],'[1]All Skus'!$A:$Y,2,FALSE))="Crown",(VLOOKUP(Table4[[#This Row],[SKU]],'[1]All Skus'!$A:$Y,23,FALSE)),""))</f>
        <v>Non Compliant</v>
      </c>
      <c r="T72" s="21" t="str">
        <f>(IF((VLOOKUP(Table4[[#This Row],[SKU]],'[1]All Skus'!$A:$Y,2,FALSE))="Crown",(VLOOKUP(Table4[[#This Row],[SKU]],'[1]All Skus'!$A:$Y,24,FALSE)),""))</f>
        <v>http://www.crownaudio.com/en-US/products/xti-1002</v>
      </c>
      <c r="U72" s="22">
        <v>70</v>
      </c>
      <c r="V72"/>
      <c r="W72"/>
      <c r="X72"/>
      <c r="Y72"/>
      <c r="Z72"/>
    </row>
    <row r="73" spans="1:26" s="15" customFormat="1" ht="14.7" customHeight="1" x14ac:dyDescent="0.3">
      <c r="A73" s="14" t="s">
        <v>92</v>
      </c>
      <c r="B73" s="15" t="str">
        <f>(IF((VLOOKUP(Table4[[#This Row],[SKU]],'[1]All Skus'!$A:$Y,2,FALSE))="Crown",(VLOOKUP(Table4[[#This Row],[SKU]],'[1]All Skus'!$A:$Y,3,FALSE)),""))</f>
        <v>XTi 2</v>
      </c>
      <c r="C73" s="15" t="str">
        <f>(IF((VLOOKUP(Table4[[#This Row],[SKU]],'[1]All Skus'!$A:$Y,2,FALSE))="Crown",(VLOOKUP(Table4[[#This Row],[SKU]],'[1]All Skus'!$A:$Y,4,FALSE)),""))</f>
        <v>XTI2002</v>
      </c>
      <c r="D73" s="16" t="str">
        <f>(IF((VLOOKUP(Table4[[#This Row],[SKU]],'[1]All Skus'!$A:$Y,2,FALSE))="Crown",(VLOOKUP(Table4[[#This Row],[SKU]],'[1]All Skus'!$A:$Y,5,FALSE)),""))</f>
        <v>XTI2</v>
      </c>
      <c r="E73" s="15">
        <f>(IF((VLOOKUP(Table4[[#This Row],[SKU]],'[1]All Skus'!$A:$Y,2,FALSE))="Crown",(VLOOKUP(Table4[[#This Row],[SKU]],'[1]All Skus'!$A:$Y,6,FALSE)),""))</f>
        <v>0</v>
      </c>
      <c r="F73" s="15">
        <f>(IF((VLOOKUP(Table4[[#This Row],[SKU]],'[1]All Skus'!$A:$Y,2,FALSE))="Crown",(VLOOKUP(Table4[[#This Row],[SKU]],'[1]All Skus'!$A:$Y,7,FALSE)),""))</f>
        <v>0</v>
      </c>
      <c r="G73" s="15" t="str">
        <f>(IF((VLOOKUP(Table4[[#This Row],[SKU]],'[1]All Skus'!$A:$Y,2,FALSE))="Crown",(VLOOKUP(Table4[[#This Row],[SKU]],'[1]All Skus'!$A:$Y,8,FALSE)),""))</f>
        <v>2x800W Power Amplifier</v>
      </c>
      <c r="H73" s="17" t="str">
        <f>(IF((VLOOKUP(Table4[[#This Row],[SKU]],'[1]All Skus'!$A:$Y,2,FALSE))="Crown",(VLOOKUP(Table4[[#This Row],[SKU]],'[1]All Skus'!$A:$Y,9,FALSE)),""))</f>
        <v>Two-channel, 800W @ 4Ω Power Amplifier</v>
      </c>
      <c r="I73" s="18">
        <f>(IF((VLOOKUP(Table4[[#This Row],[SKU]],'[1]All Skus'!$A:$Y,2,FALSE))="Crown",(VLOOKUP(Table4[[#This Row],[SKU]],'[1]All Skus'!$A:$Y,10,FALSE)),""))</f>
        <v>1550</v>
      </c>
      <c r="J73" s="18">
        <f>(IF((VLOOKUP(Table4[[#This Row],[SKU]],'[1]All Skus'!$A:$Y,2,FALSE))="Crown",(VLOOKUP(Table4[[#This Row],[SKU]],'[1]All Skus'!$A:$Y,11,FALSE)),""))</f>
        <v>1240</v>
      </c>
      <c r="K73" s="19">
        <f>(IF((VLOOKUP(Table4[[#This Row],[SKU]],'[1]All Skus'!$A:$Y,2,FALSE))="Crown",(VLOOKUP(Table4[[#This Row],[SKU]],'[1]All Skus'!$A:$Y,15,FALSE)),""))</f>
        <v>1</v>
      </c>
      <c r="L73" s="20">
        <f>(IF((VLOOKUP(Table4[[#This Row],[SKU]],'[1]All Skus'!$A:$Y,2,FALSE))="Crown",(VLOOKUP(Table4[[#This Row],[SKU]],'[1]All Skus'!$A:$Y,16,FALSE)),""))</f>
        <v>871015005317</v>
      </c>
      <c r="M73" s="20">
        <f>(IF((VLOOKUP(Table4[[#This Row],[SKU]],'[1]All Skus'!$A:$Y,2,FALSE))="Crown",(VLOOKUP(Table4[[#This Row],[SKU]],'[1]All Skus'!$A:$Y,17,FALSE)),""))</f>
        <v>0</v>
      </c>
      <c r="N73" s="19">
        <f>(IF((VLOOKUP(Table4[[#This Row],[SKU]],'[1]All Skus'!$A:$Y,2,FALSE))="Crown",(VLOOKUP(Table4[[#This Row],[SKU]],'[1]All Skus'!$A:$Y,18,FALSE)),""))</f>
        <v>23</v>
      </c>
      <c r="O73" s="19">
        <f>(IF((VLOOKUP(Table4[[#This Row],[SKU]],'[1]All Skus'!$A:$Y,2,FALSE))="Crown",(VLOOKUP(Table4[[#This Row],[SKU]],'[1]All Skus'!$A:$Y,19,FALSE)),""))</f>
        <v>22.5</v>
      </c>
      <c r="P73" s="19">
        <f>(IF((VLOOKUP(Table4[[#This Row],[SKU]],'[1]All Skus'!$A:$Y,2,FALSE))="Crown",(VLOOKUP(Table4[[#This Row],[SKU]],'[1]All Skus'!$A:$Y,20,FALSE)),""))</f>
        <v>7.5</v>
      </c>
      <c r="Q73" s="19">
        <f>(IF((VLOOKUP(Table4[[#This Row],[SKU]],'[1]All Skus'!$A:$Y,2,FALSE))="Crown",(VLOOKUP(Table4[[#This Row],[SKU]],'[1]All Skus'!$A:$Y,21,FALSE)),""))</f>
        <v>19.5</v>
      </c>
      <c r="R73" s="19" t="str">
        <f>(IF((VLOOKUP(Table4[[#This Row],[SKU]],'[1]All Skus'!$A:$Y,2,FALSE))="Crown",(VLOOKUP(Table4[[#This Row],[SKU]],'[1]All Skus'!$A:$Y,22,FALSE)),""))</f>
        <v>CN</v>
      </c>
      <c r="S73" s="19" t="str">
        <f>(IF((VLOOKUP(Table4[[#This Row],[SKU]],'[1]All Skus'!$A:$Y,2,FALSE))="Crown",(VLOOKUP(Table4[[#This Row],[SKU]],'[1]All Skus'!$A:$Y,23,FALSE)),""))</f>
        <v>Non Compliant</v>
      </c>
      <c r="T73" s="21" t="str">
        <f>(IF((VLOOKUP(Table4[[#This Row],[SKU]],'[1]All Skus'!$A:$Y,2,FALSE))="Crown",(VLOOKUP(Table4[[#This Row],[SKU]],'[1]All Skus'!$A:$Y,24,FALSE)),""))</f>
        <v>http://www.crownaudio.com/en-US/products/xti-2002</v>
      </c>
      <c r="U73" s="22">
        <v>71</v>
      </c>
      <c r="V73"/>
      <c r="W73"/>
      <c r="X73"/>
      <c r="Y73"/>
      <c r="Z73"/>
    </row>
    <row r="74" spans="1:26" s="15" customFormat="1" ht="15" customHeight="1" x14ac:dyDescent="0.3">
      <c r="A74" s="14" t="s">
        <v>93</v>
      </c>
      <c r="B74" s="15" t="str">
        <f>(IF((VLOOKUP(Table4[[#This Row],[SKU]],'[1]All Skus'!$A:$Y,2,FALSE))="Crown",(VLOOKUP(Table4[[#This Row],[SKU]],'[1]All Skus'!$A:$Y,3,FALSE)),""))</f>
        <v>XTi 2</v>
      </c>
      <c r="C74" s="15" t="str">
        <f>(IF((VLOOKUP(Table4[[#This Row],[SKU]],'[1]All Skus'!$A:$Y,2,FALSE))="Crown",(VLOOKUP(Table4[[#This Row],[SKU]],'[1]All Skus'!$A:$Y,4,FALSE)),""))</f>
        <v>XTI4002</v>
      </c>
      <c r="D74" s="16" t="str">
        <f>(IF((VLOOKUP(Table4[[#This Row],[SKU]],'[1]All Skus'!$A:$Y,2,FALSE))="Crown",(VLOOKUP(Table4[[#This Row],[SKU]],'[1]All Skus'!$A:$Y,5,FALSE)),""))</f>
        <v>XTI2</v>
      </c>
      <c r="E74" s="15">
        <f>(IF((VLOOKUP(Table4[[#This Row],[SKU]],'[1]All Skus'!$A:$Y,2,FALSE))="Crown",(VLOOKUP(Table4[[#This Row],[SKU]],'[1]All Skus'!$A:$Y,6,FALSE)),""))</f>
        <v>0</v>
      </c>
      <c r="F74" s="15">
        <f>(IF((VLOOKUP(Table4[[#This Row],[SKU]],'[1]All Skus'!$A:$Y,2,FALSE))="Crown",(VLOOKUP(Table4[[#This Row],[SKU]],'[1]All Skus'!$A:$Y,7,FALSE)),""))</f>
        <v>0</v>
      </c>
      <c r="G74" s="15" t="str">
        <f>(IF((VLOOKUP(Table4[[#This Row],[SKU]],'[1]All Skus'!$A:$Y,2,FALSE))="Crown",(VLOOKUP(Table4[[#This Row],[SKU]],'[1]All Skus'!$A:$Y,8,FALSE)),""))</f>
        <v>2x1200W Power Amplifier</v>
      </c>
      <c r="H74" s="17" t="str">
        <f>(IF((VLOOKUP(Table4[[#This Row],[SKU]],'[1]All Skus'!$A:$Y,2,FALSE))="Crown",(VLOOKUP(Table4[[#This Row],[SKU]],'[1]All Skus'!$A:$Y,9,FALSE)),""))</f>
        <v>Two-channel, 1200W @ 4Ω Power Amplifier</v>
      </c>
      <c r="I74" s="18">
        <f>(IF((VLOOKUP(Table4[[#This Row],[SKU]],'[1]All Skus'!$A:$Y,2,FALSE))="Crown",(VLOOKUP(Table4[[#This Row],[SKU]],'[1]All Skus'!$A:$Y,10,FALSE)),""))</f>
        <v>2012.5</v>
      </c>
      <c r="J74" s="18">
        <f>(IF((VLOOKUP(Table4[[#This Row],[SKU]],'[1]All Skus'!$A:$Y,2,FALSE))="Crown",(VLOOKUP(Table4[[#This Row],[SKU]],'[1]All Skus'!$A:$Y,11,FALSE)),""))</f>
        <v>1610</v>
      </c>
      <c r="K74" s="19">
        <f>(IF((VLOOKUP(Table4[[#This Row],[SKU]],'[1]All Skus'!$A:$Y,2,FALSE))="Crown",(VLOOKUP(Table4[[#This Row],[SKU]],'[1]All Skus'!$A:$Y,15,FALSE)),""))</f>
        <v>1</v>
      </c>
      <c r="L74" s="20">
        <f>(IF((VLOOKUP(Table4[[#This Row],[SKU]],'[1]All Skus'!$A:$Y,2,FALSE))="Crown",(VLOOKUP(Table4[[#This Row],[SKU]],'[1]All Skus'!$A:$Y,16,FALSE)),""))</f>
        <v>871015005393</v>
      </c>
      <c r="M74" s="20">
        <f>(IF((VLOOKUP(Table4[[#This Row],[SKU]],'[1]All Skus'!$A:$Y,2,FALSE))="Crown",(VLOOKUP(Table4[[#This Row],[SKU]],'[1]All Skus'!$A:$Y,17,FALSE)),""))</f>
        <v>0</v>
      </c>
      <c r="N74" s="19">
        <f>(IF((VLOOKUP(Table4[[#This Row],[SKU]],'[1]All Skus'!$A:$Y,2,FALSE))="Crown",(VLOOKUP(Table4[[#This Row],[SKU]],'[1]All Skus'!$A:$Y,18,FALSE)),""))</f>
        <v>21</v>
      </c>
      <c r="O74" s="19">
        <f>(IF((VLOOKUP(Table4[[#This Row],[SKU]],'[1]All Skus'!$A:$Y,2,FALSE))="Crown",(VLOOKUP(Table4[[#This Row],[SKU]],'[1]All Skus'!$A:$Y,19,FALSE)),""))</f>
        <v>22.5</v>
      </c>
      <c r="P74" s="19">
        <f>(IF((VLOOKUP(Table4[[#This Row],[SKU]],'[1]All Skus'!$A:$Y,2,FALSE))="Crown",(VLOOKUP(Table4[[#This Row],[SKU]],'[1]All Skus'!$A:$Y,20,FALSE)),""))</f>
        <v>7</v>
      </c>
      <c r="Q74" s="19">
        <f>(IF((VLOOKUP(Table4[[#This Row],[SKU]],'[1]All Skus'!$A:$Y,2,FALSE))="Crown",(VLOOKUP(Table4[[#This Row],[SKU]],'[1]All Skus'!$A:$Y,21,FALSE)),""))</f>
        <v>19</v>
      </c>
      <c r="R74" s="19" t="str">
        <f>(IF((VLOOKUP(Table4[[#This Row],[SKU]],'[1]All Skus'!$A:$Y,2,FALSE))="Crown",(VLOOKUP(Table4[[#This Row],[SKU]],'[1]All Skus'!$A:$Y,22,FALSE)),""))</f>
        <v>CN</v>
      </c>
      <c r="S74" s="19" t="str">
        <f>(IF((VLOOKUP(Table4[[#This Row],[SKU]],'[1]All Skus'!$A:$Y,2,FALSE))="Crown",(VLOOKUP(Table4[[#This Row],[SKU]],'[1]All Skus'!$A:$Y,23,FALSE)),""))</f>
        <v>Non Compliant</v>
      </c>
      <c r="T74" s="21" t="str">
        <f>(IF((VLOOKUP(Table4[[#This Row],[SKU]],'[1]All Skus'!$A:$Y,2,FALSE))="Crown",(VLOOKUP(Table4[[#This Row],[SKU]],'[1]All Skus'!$A:$Y,24,FALSE)),""))</f>
        <v>http://www.crownaudio.com/en-US/products/xti-4002</v>
      </c>
      <c r="U74" s="22">
        <v>72</v>
      </c>
      <c r="V74"/>
      <c r="W74"/>
      <c r="X74"/>
      <c r="Y74"/>
      <c r="Z74"/>
    </row>
    <row r="75" spans="1:26" s="15" customFormat="1" x14ac:dyDescent="0.3">
      <c r="A75" s="14" t="s">
        <v>94</v>
      </c>
      <c r="B75" s="15" t="str">
        <f>(IF((VLOOKUP(Table4[[#This Row],[SKU]],'[1]All Skus'!$A:$Y,2,FALSE))="Crown",(VLOOKUP(Table4[[#This Row],[SKU]],'[1]All Skus'!$A:$Y,3,FALSE)),""))</f>
        <v>XTi 2</v>
      </c>
      <c r="C75" s="15" t="str">
        <f>(IF((VLOOKUP(Table4[[#This Row],[SKU]],'[1]All Skus'!$A:$Y,2,FALSE))="Crown",(VLOOKUP(Table4[[#This Row],[SKU]],'[1]All Skus'!$A:$Y,4,FALSE)),""))</f>
        <v>XTI6002</v>
      </c>
      <c r="D75" s="16" t="str">
        <f>(IF((VLOOKUP(Table4[[#This Row],[SKU]],'[1]All Skus'!$A:$Y,2,FALSE))="Crown",(VLOOKUP(Table4[[#This Row],[SKU]],'[1]All Skus'!$A:$Y,5,FALSE)),""))</f>
        <v>XTI2</v>
      </c>
      <c r="E75" s="15">
        <f>(IF((VLOOKUP(Table4[[#This Row],[SKU]],'[1]All Skus'!$A:$Y,2,FALSE))="Crown",(VLOOKUP(Table4[[#This Row],[SKU]],'[1]All Skus'!$A:$Y,6,FALSE)),""))</f>
        <v>0</v>
      </c>
      <c r="F75" s="15">
        <f>(IF((VLOOKUP(Table4[[#This Row],[SKU]],'[1]All Skus'!$A:$Y,2,FALSE))="Crown",(VLOOKUP(Table4[[#This Row],[SKU]],'[1]All Skus'!$A:$Y,7,FALSE)),""))</f>
        <v>0</v>
      </c>
      <c r="G75" s="15" t="str">
        <f>(IF((VLOOKUP(Table4[[#This Row],[SKU]],'[1]All Skus'!$A:$Y,2,FALSE))="Crown",(VLOOKUP(Table4[[#This Row],[SKU]],'[1]All Skus'!$A:$Y,8,FALSE)),""))</f>
        <v>2x2100W Power Amplifier</v>
      </c>
      <c r="H75" s="17" t="str">
        <f>(IF((VLOOKUP(Table4[[#This Row],[SKU]],'[1]All Skus'!$A:$Y,2,FALSE))="Crown",(VLOOKUP(Table4[[#This Row],[SKU]],'[1]All Skus'!$A:$Y,9,FALSE)),""))</f>
        <v>Two-channel, 2100W @ 4Ω Power Amplifier</v>
      </c>
      <c r="I75" s="18">
        <f>(IF((VLOOKUP(Table4[[#This Row],[SKU]],'[1]All Skus'!$A:$Y,2,FALSE))="Crown",(VLOOKUP(Table4[[#This Row],[SKU]],'[1]All Skus'!$A:$Y,10,FALSE)),""))</f>
        <v>3743.75</v>
      </c>
      <c r="J75" s="18">
        <f>(IF((VLOOKUP(Table4[[#This Row],[SKU]],'[1]All Skus'!$A:$Y,2,FALSE))="Crown",(VLOOKUP(Table4[[#This Row],[SKU]],'[1]All Skus'!$A:$Y,11,FALSE)),""))</f>
        <v>2995</v>
      </c>
      <c r="K75" s="19">
        <f>(IF((VLOOKUP(Table4[[#This Row],[SKU]],'[1]All Skus'!$A:$Y,2,FALSE))="Crown",(VLOOKUP(Table4[[#This Row],[SKU]],'[1]All Skus'!$A:$Y,15,FALSE)),""))</f>
        <v>1</v>
      </c>
      <c r="L75" s="20">
        <f>(IF((VLOOKUP(Table4[[#This Row],[SKU]],'[1]All Skus'!$A:$Y,2,FALSE))="Crown",(VLOOKUP(Table4[[#This Row],[SKU]],'[1]All Skus'!$A:$Y,16,FALSE)),""))</f>
        <v>871015005478</v>
      </c>
      <c r="M75" s="20">
        <f>(IF((VLOOKUP(Table4[[#This Row],[SKU]],'[1]All Skus'!$A:$Y,2,FALSE))="Crown",(VLOOKUP(Table4[[#This Row],[SKU]],'[1]All Skus'!$A:$Y,17,FALSE)),""))</f>
        <v>0</v>
      </c>
      <c r="N75" s="19">
        <f>(IF((VLOOKUP(Table4[[#This Row],[SKU]],'[1]All Skus'!$A:$Y,2,FALSE))="Crown",(VLOOKUP(Table4[[#This Row],[SKU]],'[1]All Skus'!$A:$Y,18,FALSE)),""))</f>
        <v>29</v>
      </c>
      <c r="O75" s="19">
        <f>(IF((VLOOKUP(Table4[[#This Row],[SKU]],'[1]All Skus'!$A:$Y,2,FALSE))="Crown",(VLOOKUP(Table4[[#This Row],[SKU]],'[1]All Skus'!$A:$Y,19,FALSE)),""))</f>
        <v>22</v>
      </c>
      <c r="P75" s="19">
        <f>(IF((VLOOKUP(Table4[[#This Row],[SKU]],'[1]All Skus'!$A:$Y,2,FALSE))="Crown",(VLOOKUP(Table4[[#This Row],[SKU]],'[1]All Skus'!$A:$Y,20,FALSE)),""))</f>
        <v>7</v>
      </c>
      <c r="Q75" s="19">
        <f>(IF((VLOOKUP(Table4[[#This Row],[SKU]],'[1]All Skus'!$A:$Y,2,FALSE))="Crown",(VLOOKUP(Table4[[#This Row],[SKU]],'[1]All Skus'!$A:$Y,21,FALSE)),""))</f>
        <v>22.5</v>
      </c>
      <c r="R75" s="19" t="str">
        <f>(IF((VLOOKUP(Table4[[#This Row],[SKU]],'[1]All Skus'!$A:$Y,2,FALSE))="Crown",(VLOOKUP(Table4[[#This Row],[SKU]],'[1]All Skus'!$A:$Y,22,FALSE)),""))</f>
        <v>CN</v>
      </c>
      <c r="S75" s="19" t="str">
        <f>(IF((VLOOKUP(Table4[[#This Row],[SKU]],'[1]All Skus'!$A:$Y,2,FALSE))="Crown",(VLOOKUP(Table4[[#This Row],[SKU]],'[1]All Skus'!$A:$Y,23,FALSE)),""))</f>
        <v>Non Compliant</v>
      </c>
      <c r="T75" s="21" t="str">
        <f>(IF((VLOOKUP(Table4[[#This Row],[SKU]],'[1]All Skus'!$A:$Y,2,FALSE))="Crown",(VLOOKUP(Table4[[#This Row],[SKU]],'[1]All Skus'!$A:$Y,24,FALSE)),""))</f>
        <v>http://www.crownaudio.com/en-US/products/xti-6002</v>
      </c>
      <c r="U75" s="22">
        <v>73</v>
      </c>
      <c r="V75"/>
      <c r="W75"/>
      <c r="X75"/>
      <c r="Y75"/>
      <c r="Z75"/>
    </row>
  </sheetData>
  <mergeCells count="1">
    <mergeCell ref="B1:L1"/>
  </mergeCells>
  <conditionalFormatting sqref="A2:H2 K2:T75 A3:J75">
    <cfRule type="cellIs" dxfId="0" priority="1" operator="equal">
      <formula>0</formula>
    </cfRule>
  </conditionalFormatting>
  <pageMargins left="0.7" right="0.7" top="0.75" bottom="0.75" header="0.3" footer="0.3"/>
  <pageSetup orientation="portrait" horizontalDpi="90" verticalDpi="9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Crown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Jayden Vyne</dc:creator>
  <cp:lastModifiedBy>Jayden Vyne</cp:lastModifiedBy>
  <dcterms:created xsi:type="dcterms:W3CDTF">2025-08-29T15:46:04Z</dcterms:created>
  <dcterms:modified xsi:type="dcterms:W3CDTF">2025-08-29T15:46:25Z</dcterms:modified>
</cp:coreProperties>
</file>